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gu\OneDrive - Rhode Island Department of Education\pbdmi\2017\"/>
    </mc:Choice>
  </mc:AlternateContent>
  <bookViews>
    <workbookView xWindow="360" yWindow="480" windowWidth="14955" windowHeight="7560" activeTab="1"/>
  </bookViews>
  <sheets>
    <sheet name="seaFedProgram_x35" sheetId="1" r:id="rId1"/>
    <sheet name="leaFedProgram_x35" sheetId="2" r:id="rId2"/>
    <sheet name="notes" sheetId="4" r:id="rId3"/>
  </sheets>
  <definedNames>
    <definedName name="_xlnm.Print_Area" localSheetId="2">notes!$A$1:$P$76</definedName>
  </definedNames>
  <calcPr calcId="162913"/>
</workbook>
</file>

<file path=xl/calcChain.xml><?xml version="1.0" encoding="utf-8"?>
<calcChain xmlns="http://schemas.openxmlformats.org/spreadsheetml/2006/main">
  <c r="C8" i="4" l="1"/>
  <c r="C74" i="4"/>
  <c r="C76" i="4"/>
  <c r="P8" i="4"/>
  <c r="P74" i="4"/>
  <c r="P76" i="4"/>
  <c r="M67" i="4"/>
  <c r="M38" i="4"/>
  <c r="M34" i="4"/>
  <c r="M72" i="4"/>
  <c r="M3" i="4"/>
  <c r="M8" i="4"/>
  <c r="F67" i="4"/>
  <c r="F43" i="4"/>
  <c r="F42" i="4"/>
  <c r="F40" i="4"/>
  <c r="F32" i="4"/>
  <c r="F29" i="4"/>
  <c r="F28" i="4"/>
  <c r="F25" i="4"/>
  <c r="F15" i="4"/>
  <c r="F13" i="4"/>
  <c r="F72" i="4"/>
  <c r="F5" i="4"/>
  <c r="F3" i="4"/>
  <c r="F8" i="4"/>
  <c r="F74" i="4"/>
  <c r="F76" i="4"/>
  <c r="J59" i="4"/>
  <c r="J52" i="4"/>
  <c r="J42" i="4"/>
  <c r="J32" i="4"/>
  <c r="J15" i="4"/>
  <c r="J5" i="4"/>
  <c r="J8" i="4"/>
  <c r="J74" i="4"/>
  <c r="J76" i="4"/>
  <c r="G5" i="4"/>
  <c r="G8" i="4"/>
  <c r="G74" i="4"/>
  <c r="G76" i="4"/>
  <c r="G3" i="4"/>
  <c r="G69" i="4"/>
  <c r="G59" i="4"/>
  <c r="G43" i="4"/>
  <c r="G39" i="4"/>
  <c r="G34" i="4"/>
  <c r="G27" i="4"/>
  <c r="G18" i="4"/>
  <c r="G15" i="4"/>
  <c r="G14" i="4"/>
  <c r="D34" i="4"/>
  <c r="D47" i="4"/>
  <c r="D32" i="4"/>
  <c r="D13" i="4"/>
  <c r="D18" i="4"/>
  <c r="L27" i="4"/>
  <c r="L15" i="4"/>
  <c r="L13" i="4"/>
  <c r="P72" i="4"/>
  <c r="G72" i="4"/>
  <c r="O72" i="4"/>
  <c r="I72" i="4"/>
  <c r="I74" i="4"/>
  <c r="I76" i="4"/>
  <c r="D72" i="4"/>
  <c r="D74" i="4"/>
  <c r="D76" i="4"/>
  <c r="J72" i="4"/>
  <c r="K72" i="4"/>
  <c r="C72" i="4"/>
  <c r="L72" i="4"/>
  <c r="L74" i="4"/>
  <c r="L76" i="4"/>
  <c r="N72" i="4"/>
  <c r="H72" i="4"/>
  <c r="H74" i="4"/>
  <c r="H76" i="4"/>
  <c r="E72" i="4"/>
  <c r="K8" i="4"/>
  <c r="K74" i="4"/>
  <c r="K76" i="4"/>
  <c r="O8" i="4"/>
  <c r="O74" i="4"/>
  <c r="O76" i="4"/>
  <c r="I8" i="4"/>
  <c r="L8" i="4"/>
  <c r="H8" i="4"/>
  <c r="E8" i="4"/>
  <c r="E74" i="4"/>
  <c r="E76" i="4"/>
  <c r="D8" i="4"/>
  <c r="N8" i="4"/>
  <c r="N74" i="4"/>
  <c r="N76" i="4"/>
  <c r="M74" i="4"/>
  <c r="M76" i="4"/>
</calcChain>
</file>

<file path=xl/sharedStrings.xml><?xml version="1.0" encoding="utf-8"?>
<sst xmlns="http://schemas.openxmlformats.org/spreadsheetml/2006/main" count="1459" uniqueCount="155">
  <si>
    <t>CFDAABBRV</t>
  </si>
  <si>
    <t>FUNDALLOCTYPE</t>
  </si>
  <si>
    <t>RETAINED</t>
  </si>
  <si>
    <t>TRANSFER</t>
  </si>
  <si>
    <t>DISNONLEA</t>
  </si>
  <si>
    <t>UNALLOC</t>
  </si>
  <si>
    <t>84.027</t>
  </si>
  <si>
    <t>84.173</t>
  </si>
  <si>
    <t>State ID Code</t>
  </si>
  <si>
    <t>Title I Part A Grants to LEA's
84.010</t>
  </si>
  <si>
    <t>Title I Neglected or Delinquent 84.013</t>
  </si>
  <si>
    <t>IDEA Grants to States 
84.027</t>
  </si>
  <si>
    <t>IDEA Preschool
84.173</t>
  </si>
  <si>
    <t>Perkins State Grants 
84.048</t>
  </si>
  <si>
    <t>Title VII Education for Homeless Children and Youth
84.196</t>
  </si>
  <si>
    <t>01</t>
  </si>
  <si>
    <t>58</t>
  </si>
  <si>
    <t>54</t>
  </si>
  <si>
    <t>96</t>
  </si>
  <si>
    <t>03</t>
  </si>
  <si>
    <t>04</t>
  </si>
  <si>
    <t>98</t>
  </si>
  <si>
    <t>55</t>
  </si>
  <si>
    <t>06</t>
  </si>
  <si>
    <t>07</t>
  </si>
  <si>
    <t>51</t>
  </si>
  <si>
    <t>08</t>
  </si>
  <si>
    <t>40</t>
  </si>
  <si>
    <t>09</t>
  </si>
  <si>
    <t>10</t>
  </si>
  <si>
    <t>97</t>
  </si>
  <si>
    <t>12</t>
  </si>
  <si>
    <t>99</t>
  </si>
  <si>
    <t>13</t>
  </si>
  <si>
    <t>48</t>
  </si>
  <si>
    <t>53</t>
  </si>
  <si>
    <t>15</t>
  </si>
  <si>
    <t>16</t>
  </si>
  <si>
    <t>52</t>
  </si>
  <si>
    <t>59</t>
  </si>
  <si>
    <t>17</t>
  </si>
  <si>
    <t>18</t>
  </si>
  <si>
    <t>60</t>
  </si>
  <si>
    <t>19</t>
  </si>
  <si>
    <t>20</t>
  </si>
  <si>
    <t>22</t>
  </si>
  <si>
    <t>21</t>
  </si>
  <si>
    <t>23</t>
  </si>
  <si>
    <t>24</t>
  </si>
  <si>
    <t>25</t>
  </si>
  <si>
    <t>26</t>
  </si>
  <si>
    <t>27</t>
  </si>
  <si>
    <t>28</t>
  </si>
  <si>
    <t>50</t>
  </si>
  <si>
    <t>30</t>
  </si>
  <si>
    <t>31</t>
  </si>
  <si>
    <t>32</t>
  </si>
  <si>
    <t>33</t>
  </si>
  <si>
    <t>49</t>
  </si>
  <si>
    <t>35</t>
  </si>
  <si>
    <t>38</t>
  </si>
  <si>
    <t>36</t>
  </si>
  <si>
    <t>39</t>
  </si>
  <si>
    <t>Recipient Name/LEA</t>
  </si>
  <si>
    <t>BARRINGTON</t>
  </si>
  <si>
    <t>BEACON CHARTER</t>
  </si>
  <si>
    <t>BLACKSTONE ACADEMY CHARTER</t>
  </si>
  <si>
    <t>BRISTOL/WARREN</t>
  </si>
  <si>
    <t>BURRILLVILLE</t>
  </si>
  <si>
    <t>CENTRAL FALLS</t>
  </si>
  <si>
    <t>CHARIHO</t>
  </si>
  <si>
    <t>COMPASS CHARTER SCHOOL</t>
  </si>
  <si>
    <t>COVENTRY</t>
  </si>
  <si>
    <t>CRANSTON</t>
  </si>
  <si>
    <t>PAUL CUFFEE CHARTER</t>
  </si>
  <si>
    <t>CUMBERLAND</t>
  </si>
  <si>
    <t>DAVIES</t>
  </si>
  <si>
    <t>EAST GREENWICH</t>
  </si>
  <si>
    <t>EAST PROVIDENCE</t>
  </si>
  <si>
    <t>EXETER-WEST GREENWICH</t>
  </si>
  <si>
    <t>FOSTER</t>
  </si>
  <si>
    <t>FOSTER-GLOCESTER</t>
  </si>
  <si>
    <t>GLOCESTER</t>
  </si>
  <si>
    <t>INTERNATIONAL CHARTER</t>
  </si>
  <si>
    <t>JAMESTOWN</t>
  </si>
  <si>
    <t>JOHNSTON</t>
  </si>
  <si>
    <t>KINGSTON HILL ACADEMY CHARTER</t>
  </si>
  <si>
    <t>THE LEARNING COMMUNITY CHARTER</t>
  </si>
  <si>
    <t>LINCOLN</t>
  </si>
  <si>
    <t>LITTLE COMPTON</t>
  </si>
  <si>
    <t>METROPOLITAN CAREER &amp; TECHNICAL SCHOOL</t>
  </si>
  <si>
    <t>MIDDLETOWN</t>
  </si>
  <si>
    <t>NARRAGANSETT</t>
  </si>
  <si>
    <t>NEW SHOREHAM</t>
  </si>
  <si>
    <t>NEWPORT</t>
  </si>
  <si>
    <t>NORTH KINGSTOWN</t>
  </si>
  <si>
    <t>NORTH PROVIDENCE</t>
  </si>
  <si>
    <t>NORTH SMITHFIELD</t>
  </si>
  <si>
    <t>PAWTUCKET</t>
  </si>
  <si>
    <t>PORTSMOUTH</t>
  </si>
  <si>
    <t>PROVIDENCE</t>
  </si>
  <si>
    <t>SCHOOL FOR THE DEAF</t>
  </si>
  <si>
    <t>SCITUATE</t>
  </si>
  <si>
    <t>SMITHFIELD</t>
  </si>
  <si>
    <t>SOUTH KINGSTOWN</t>
  </si>
  <si>
    <t>TIVERTON</t>
  </si>
  <si>
    <t>URBAN COLLABORATIVE</t>
  </si>
  <si>
    <t>WARWICK</t>
  </si>
  <si>
    <t>WEST WARWICK</t>
  </si>
  <si>
    <t>WESTERLY</t>
  </si>
  <si>
    <t>WOONSOCKET</t>
  </si>
  <si>
    <t>AMOUNT</t>
  </si>
  <si>
    <t>School Improvement   Part G 84.377</t>
  </si>
  <si>
    <t>State LEA Number</t>
  </si>
  <si>
    <t>$ distributed</t>
  </si>
  <si>
    <t>Advanced Placement Test Fee Program 84.330B</t>
  </si>
  <si>
    <t>21st Century Community Learning Centers 84.287</t>
  </si>
  <si>
    <t>HIGHLANDER CHARTER</t>
  </si>
  <si>
    <t>DEPT OF CORRECTIONS</t>
  </si>
  <si>
    <t>DEPT OF CHILD YOUTH FAMILIES</t>
  </si>
  <si>
    <t>RI MAYORAL ACADEMY</t>
  </si>
  <si>
    <t>SEGUE INSTITUTE</t>
  </si>
  <si>
    <t>46</t>
  </si>
  <si>
    <t>47</t>
  </si>
  <si>
    <t>67</t>
  </si>
  <si>
    <t>66</t>
  </si>
  <si>
    <t>Adult Education State Grant Program 84.002</t>
  </si>
  <si>
    <t>84.013</t>
  </si>
  <si>
    <t>Title III Language Acquisition 84.365A</t>
  </si>
  <si>
    <t>Title II Improving Teacher Quality 84.367A</t>
  </si>
  <si>
    <t>Title II Mathematics and Science Partnerships 84.366B</t>
  </si>
  <si>
    <t>84.330B</t>
  </si>
  <si>
    <t>84.365A</t>
  </si>
  <si>
    <t>84.366B</t>
  </si>
  <si>
    <t>84.367A</t>
  </si>
  <si>
    <t>41</t>
  </si>
  <si>
    <t>42</t>
  </si>
  <si>
    <t>61</t>
  </si>
  <si>
    <t>62</t>
  </si>
  <si>
    <t>63</t>
  </si>
  <si>
    <t>64</t>
  </si>
  <si>
    <t>ACHIEVEMENT FIRST</t>
  </si>
  <si>
    <t>NOWELL ACADEMY</t>
  </si>
  <si>
    <t>TRINITY</t>
  </si>
  <si>
    <t>GREENE</t>
  </si>
  <si>
    <t>NURSES</t>
  </si>
  <si>
    <t>VILLAGE GREEN</t>
  </si>
  <si>
    <t>State Assessments 84.369A</t>
  </si>
  <si>
    <t>SOUTHSIDE ACADEMY</t>
  </si>
  <si>
    <t>43</t>
  </si>
  <si>
    <t>THE HOPE ACADEMY</t>
  </si>
  <si>
    <t>68</t>
  </si>
  <si>
    <t>84.369A</t>
  </si>
  <si>
    <t>SY 2014 - 2015 Allocation</t>
  </si>
  <si>
    <t>rptid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</si>
</sst>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54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7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0" xfId="0" applyNumberFormat="1" applyFont="1"/>
    <xf numFmtId="3" fontId="0" fillId="0" borderId="0" xfId="0" applyNumberFormat="1"/>
    <xf numFmtId="49" fontId="4" fillId="0" borderId="2" xfId="0" applyNumberFormat="1" applyFont="1" applyFill="1" applyBorder="1"/>
    <xf numFmtId="41" fontId="1" fillId="0" borderId="3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left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3" fontId="0" fillId="0" borderId="0" xfId="0" applyNumberFormat="1" applyFill="1"/>
    <xf numFmtId="3" fontId="1" fillId="0" borderId="0" xfId="0" applyNumberFormat="1" applyFont="1" applyFill="1"/>
    <xf numFmtId="0" fontId="0" fillId="0" borderId="0" xfId="0" applyFill="1"/>
    <xf numFmtId="3" fontId="1" fillId="0" borderId="0" xfId="0" applyNumberFormat="1" applyFont="1" applyFill="1" applyBorder="1" applyAlignment="1">
      <alignment horizontal="right" wrapText="1"/>
    </xf>
    <xf numFmtId="41" fontId="1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39" workbookViewId="0">
      <selection activeCell="A2" sqref="A2:A57"/>
    </sheetView>
  </sheetViews>
  <sheetFormatPr defaultRowHeight="15" x14ac:dyDescent="0.25"/>
  <cols>
    <col min="2" max="2" width="12.42578125" style="14" bestFit="1" customWidth="1"/>
    <col min="3" max="3" width="17.28515625" style="14" bestFit="1" customWidth="1"/>
    <col min="4" max="4" width="9.140625" bestFit="1" customWidth="1"/>
  </cols>
  <sheetData>
    <row r="1" spans="1:4" x14ac:dyDescent="0.25">
      <c r="A1" t="s">
        <v>154</v>
      </c>
      <c r="B1" s="17" t="s">
        <v>0</v>
      </c>
      <c r="C1" s="17" t="s">
        <v>1</v>
      </c>
      <c r="D1" s="18" t="s">
        <v>111</v>
      </c>
    </row>
    <row r="2" spans="1:4" x14ac:dyDescent="0.25">
      <c r="A2">
        <v>2179</v>
      </c>
      <c r="B2" s="13">
        <v>84.001999999999995</v>
      </c>
      <c r="C2" s="5" t="s">
        <v>2</v>
      </c>
      <c r="D2" s="2">
        <v>337546</v>
      </c>
    </row>
    <row r="3" spans="1:4" x14ac:dyDescent="0.25">
      <c r="A3">
        <v>2179</v>
      </c>
      <c r="B3" s="13">
        <v>84.001999999999995</v>
      </c>
      <c r="C3" s="5" t="s">
        <v>3</v>
      </c>
      <c r="D3" s="2">
        <v>0</v>
      </c>
    </row>
    <row r="4" spans="1:4" x14ac:dyDescent="0.25">
      <c r="A4">
        <v>2179</v>
      </c>
      <c r="B4" s="13">
        <v>84.001999999999995</v>
      </c>
      <c r="C4" s="5" t="s">
        <v>4</v>
      </c>
      <c r="D4" s="2">
        <v>1685216</v>
      </c>
    </row>
    <row r="5" spans="1:4" x14ac:dyDescent="0.25">
      <c r="A5">
        <v>2179</v>
      </c>
      <c r="B5" s="13">
        <v>84.001999999999995</v>
      </c>
      <c r="C5" s="5" t="s">
        <v>5</v>
      </c>
      <c r="D5" s="2">
        <v>0</v>
      </c>
    </row>
    <row r="6" spans="1:4" x14ac:dyDescent="0.25">
      <c r="A6">
        <v>2179</v>
      </c>
      <c r="B6" s="13">
        <v>84.01</v>
      </c>
      <c r="C6" s="5" t="s">
        <v>2</v>
      </c>
      <c r="D6" s="2">
        <v>558355</v>
      </c>
    </row>
    <row r="7" spans="1:4" x14ac:dyDescent="0.25">
      <c r="A7">
        <v>2179</v>
      </c>
      <c r="B7" s="13">
        <v>84.01</v>
      </c>
      <c r="C7" s="5" t="s">
        <v>3</v>
      </c>
      <c r="D7" s="2">
        <v>0</v>
      </c>
    </row>
    <row r="8" spans="1:4" x14ac:dyDescent="0.25">
      <c r="A8">
        <v>2179</v>
      </c>
      <c r="B8" s="13">
        <v>84.01</v>
      </c>
      <c r="C8" s="5" t="s">
        <v>4</v>
      </c>
      <c r="D8" s="2">
        <v>0</v>
      </c>
    </row>
    <row r="9" spans="1:4" x14ac:dyDescent="0.25">
      <c r="A9">
        <v>2179</v>
      </c>
      <c r="B9" s="13">
        <v>84.01</v>
      </c>
      <c r="C9" s="5" t="s">
        <v>5</v>
      </c>
      <c r="D9" s="2">
        <v>0</v>
      </c>
    </row>
    <row r="10" spans="1:4" x14ac:dyDescent="0.25">
      <c r="A10">
        <v>2179</v>
      </c>
      <c r="B10" s="13">
        <v>84.013000000000005</v>
      </c>
      <c r="C10" s="5" t="s">
        <v>2</v>
      </c>
      <c r="D10" s="2">
        <v>4708</v>
      </c>
    </row>
    <row r="11" spans="1:4" x14ac:dyDescent="0.25">
      <c r="A11">
        <v>2179</v>
      </c>
      <c r="B11" s="13">
        <v>84.013000000000005</v>
      </c>
      <c r="C11" s="5" t="s">
        <v>3</v>
      </c>
      <c r="D11" s="2">
        <v>0</v>
      </c>
    </row>
    <row r="12" spans="1:4" x14ac:dyDescent="0.25">
      <c r="A12">
        <v>2179</v>
      </c>
      <c r="B12" s="13">
        <v>84.013000000000005</v>
      </c>
      <c r="C12" s="5" t="s">
        <v>4</v>
      </c>
      <c r="D12" s="2">
        <v>0</v>
      </c>
    </row>
    <row r="13" spans="1:4" x14ac:dyDescent="0.25">
      <c r="A13">
        <v>2179</v>
      </c>
      <c r="B13" s="13">
        <v>84.013000000000005</v>
      </c>
      <c r="C13" s="5" t="s">
        <v>5</v>
      </c>
      <c r="D13" s="2">
        <v>0</v>
      </c>
    </row>
    <row r="14" spans="1:4" x14ac:dyDescent="0.25">
      <c r="A14">
        <v>2179</v>
      </c>
      <c r="B14" s="13">
        <v>84.027000000000001</v>
      </c>
      <c r="C14" s="5" t="s">
        <v>2</v>
      </c>
      <c r="D14" s="2">
        <v>5296594</v>
      </c>
    </row>
    <row r="15" spans="1:4" x14ac:dyDescent="0.25">
      <c r="A15">
        <v>2179</v>
      </c>
      <c r="B15" s="13">
        <v>84.027000000000001</v>
      </c>
      <c r="C15" s="5" t="s">
        <v>3</v>
      </c>
      <c r="D15" s="2">
        <v>0</v>
      </c>
    </row>
    <row r="16" spans="1:4" x14ac:dyDescent="0.25">
      <c r="A16">
        <v>2179</v>
      </c>
      <c r="B16" s="13">
        <v>84.027000000000001</v>
      </c>
      <c r="C16" s="5" t="s">
        <v>4</v>
      </c>
      <c r="D16" s="2">
        <v>10000</v>
      </c>
    </row>
    <row r="17" spans="1:4" x14ac:dyDescent="0.25">
      <c r="A17">
        <v>2179</v>
      </c>
      <c r="B17" s="13">
        <v>84.027000000000001</v>
      </c>
      <c r="C17" s="5" t="s">
        <v>5</v>
      </c>
      <c r="D17" s="2">
        <v>0</v>
      </c>
    </row>
    <row r="18" spans="1:4" x14ac:dyDescent="0.25">
      <c r="A18">
        <v>2179</v>
      </c>
      <c r="B18" s="13">
        <v>84.048000000000002</v>
      </c>
      <c r="C18" s="5" t="s">
        <v>2</v>
      </c>
      <c r="D18" s="2">
        <v>418162</v>
      </c>
    </row>
    <row r="19" spans="1:4" x14ac:dyDescent="0.25">
      <c r="A19">
        <v>2179</v>
      </c>
      <c r="B19" s="13">
        <v>84.048000000000002</v>
      </c>
      <c r="C19" s="5" t="s">
        <v>3</v>
      </c>
      <c r="D19" s="2">
        <v>0</v>
      </c>
    </row>
    <row r="20" spans="1:4" x14ac:dyDescent="0.25">
      <c r="A20">
        <v>2179</v>
      </c>
      <c r="B20" s="13">
        <v>84.048000000000002</v>
      </c>
      <c r="C20" s="5" t="s">
        <v>4</v>
      </c>
      <c r="D20" s="2">
        <v>551861</v>
      </c>
    </row>
    <row r="21" spans="1:4" x14ac:dyDescent="0.25">
      <c r="A21">
        <v>2179</v>
      </c>
      <c r="B21" s="13">
        <v>84.048000000000002</v>
      </c>
      <c r="C21" s="5" t="s">
        <v>5</v>
      </c>
      <c r="D21" s="2">
        <v>0</v>
      </c>
    </row>
    <row r="22" spans="1:4" x14ac:dyDescent="0.25">
      <c r="A22">
        <v>2179</v>
      </c>
      <c r="B22" s="13">
        <v>84.173000000000002</v>
      </c>
      <c r="C22" s="5" t="s">
        <v>2</v>
      </c>
      <c r="D22" s="2">
        <v>431627</v>
      </c>
    </row>
    <row r="23" spans="1:4" x14ac:dyDescent="0.25">
      <c r="A23">
        <v>2179</v>
      </c>
      <c r="B23" s="13">
        <v>84.173000000000002</v>
      </c>
      <c r="C23" s="5" t="s">
        <v>3</v>
      </c>
      <c r="D23" s="2">
        <v>0</v>
      </c>
    </row>
    <row r="24" spans="1:4" x14ac:dyDescent="0.25">
      <c r="A24">
        <v>2179</v>
      </c>
      <c r="B24" s="13">
        <v>84.173000000000002</v>
      </c>
      <c r="C24" s="5" t="s">
        <v>4</v>
      </c>
      <c r="D24" s="2">
        <v>0</v>
      </c>
    </row>
    <row r="25" spans="1:4" x14ac:dyDescent="0.25">
      <c r="A25">
        <v>2179</v>
      </c>
      <c r="B25" s="13">
        <v>84.173000000000002</v>
      </c>
      <c r="C25" s="5" t="s">
        <v>5</v>
      </c>
      <c r="D25" s="2">
        <v>0</v>
      </c>
    </row>
    <row r="26" spans="1:4" x14ac:dyDescent="0.25">
      <c r="A26">
        <v>2179</v>
      </c>
      <c r="B26" s="13">
        <v>84.195999999999998</v>
      </c>
      <c r="C26" s="5" t="s">
        <v>2</v>
      </c>
      <c r="D26" s="2">
        <v>53255</v>
      </c>
    </row>
    <row r="27" spans="1:4" x14ac:dyDescent="0.25">
      <c r="A27">
        <v>2179</v>
      </c>
      <c r="B27" s="13">
        <v>84.195999999999998</v>
      </c>
      <c r="C27" s="5" t="s">
        <v>3</v>
      </c>
      <c r="D27" s="2">
        <v>0</v>
      </c>
    </row>
    <row r="28" spans="1:4" x14ac:dyDescent="0.25">
      <c r="A28">
        <v>2179</v>
      </c>
      <c r="B28" s="13">
        <v>84.195999999999998</v>
      </c>
      <c r="C28" s="5" t="s">
        <v>4</v>
      </c>
      <c r="D28" s="2">
        <v>0</v>
      </c>
    </row>
    <row r="29" spans="1:4" x14ac:dyDescent="0.25">
      <c r="A29">
        <v>2179</v>
      </c>
      <c r="B29" s="13">
        <v>84.195999999999998</v>
      </c>
      <c r="C29" s="5" t="s">
        <v>5</v>
      </c>
      <c r="D29" s="2">
        <v>0</v>
      </c>
    </row>
    <row r="30" spans="1:4" x14ac:dyDescent="0.25">
      <c r="A30">
        <v>2179</v>
      </c>
      <c r="B30" s="13">
        <v>84.287000000000006</v>
      </c>
      <c r="C30" s="5" t="s">
        <v>2</v>
      </c>
      <c r="D30" s="2">
        <v>281595</v>
      </c>
    </row>
    <row r="31" spans="1:4" x14ac:dyDescent="0.25">
      <c r="A31">
        <v>2179</v>
      </c>
      <c r="B31" s="13">
        <v>84.287000000000006</v>
      </c>
      <c r="C31" s="5" t="s">
        <v>3</v>
      </c>
      <c r="D31" s="2">
        <v>0</v>
      </c>
    </row>
    <row r="32" spans="1:4" x14ac:dyDescent="0.25">
      <c r="A32">
        <v>2179</v>
      </c>
      <c r="B32" s="13">
        <v>84.287000000000006</v>
      </c>
      <c r="C32" s="5" t="s">
        <v>4</v>
      </c>
      <c r="D32" s="2">
        <v>2733894</v>
      </c>
    </row>
    <row r="33" spans="1:4" x14ac:dyDescent="0.25">
      <c r="A33">
        <v>2179</v>
      </c>
      <c r="B33" s="13">
        <v>84.287000000000006</v>
      </c>
      <c r="C33" s="5" t="s">
        <v>5</v>
      </c>
      <c r="D33" s="2">
        <v>0</v>
      </c>
    </row>
    <row r="34" spans="1:4" x14ac:dyDescent="0.25">
      <c r="A34">
        <v>2179</v>
      </c>
      <c r="B34" s="13">
        <v>84.376999999999995</v>
      </c>
      <c r="C34" s="5" t="s">
        <v>2</v>
      </c>
      <c r="D34" s="2">
        <v>78907</v>
      </c>
    </row>
    <row r="35" spans="1:4" x14ac:dyDescent="0.25">
      <c r="A35">
        <v>2179</v>
      </c>
      <c r="B35" s="13">
        <v>84.376999999999995</v>
      </c>
      <c r="C35" s="5" t="s">
        <v>3</v>
      </c>
      <c r="D35" s="2">
        <v>0</v>
      </c>
    </row>
    <row r="36" spans="1:4" x14ac:dyDescent="0.25">
      <c r="A36">
        <v>2179</v>
      </c>
      <c r="B36" s="13">
        <v>84.376999999999995</v>
      </c>
      <c r="C36" s="5" t="s">
        <v>4</v>
      </c>
      <c r="D36" s="2">
        <v>0</v>
      </c>
    </row>
    <row r="37" spans="1:4" x14ac:dyDescent="0.25">
      <c r="A37">
        <v>2179</v>
      </c>
      <c r="B37" s="13">
        <v>84.376999999999995</v>
      </c>
      <c r="C37" s="5" t="s">
        <v>5</v>
      </c>
      <c r="D37" s="2">
        <v>1499228</v>
      </c>
    </row>
    <row r="38" spans="1:4" x14ac:dyDescent="0.25">
      <c r="A38">
        <v>2179</v>
      </c>
      <c r="B38" s="13" t="s">
        <v>131</v>
      </c>
      <c r="C38" s="5" t="s">
        <v>2</v>
      </c>
      <c r="D38" s="2">
        <v>0</v>
      </c>
    </row>
    <row r="39" spans="1:4" x14ac:dyDescent="0.25">
      <c r="A39">
        <v>2179</v>
      </c>
      <c r="B39" s="13" t="s">
        <v>131</v>
      </c>
      <c r="C39" s="5" t="s">
        <v>3</v>
      </c>
      <c r="D39" s="2">
        <v>0</v>
      </c>
    </row>
    <row r="40" spans="1:4" x14ac:dyDescent="0.25">
      <c r="A40">
        <v>2179</v>
      </c>
      <c r="B40" s="13" t="s">
        <v>131</v>
      </c>
      <c r="C40" s="5" t="s">
        <v>4</v>
      </c>
      <c r="D40" s="2">
        <v>119305</v>
      </c>
    </row>
    <row r="41" spans="1:4" x14ac:dyDescent="0.25">
      <c r="A41">
        <v>2179</v>
      </c>
      <c r="B41" s="13" t="s">
        <v>131</v>
      </c>
      <c r="C41" s="5" t="s">
        <v>5</v>
      </c>
      <c r="D41" s="2">
        <v>0</v>
      </c>
    </row>
    <row r="42" spans="1:4" x14ac:dyDescent="0.25">
      <c r="A42">
        <v>2179</v>
      </c>
      <c r="B42" s="13" t="s">
        <v>132</v>
      </c>
      <c r="C42" s="5" t="s">
        <v>2</v>
      </c>
      <c r="D42" s="2">
        <v>175000</v>
      </c>
    </row>
    <row r="43" spans="1:4" x14ac:dyDescent="0.25">
      <c r="A43">
        <v>2179</v>
      </c>
      <c r="B43" s="13" t="s">
        <v>132</v>
      </c>
      <c r="C43" s="5" t="s">
        <v>3</v>
      </c>
      <c r="D43" s="2">
        <v>0</v>
      </c>
    </row>
    <row r="44" spans="1:4" x14ac:dyDescent="0.25">
      <c r="A44">
        <v>2179</v>
      </c>
      <c r="B44" s="13" t="s">
        <v>132</v>
      </c>
      <c r="C44" s="5" t="s">
        <v>4</v>
      </c>
      <c r="D44" s="2">
        <v>0</v>
      </c>
    </row>
    <row r="45" spans="1:4" x14ac:dyDescent="0.25">
      <c r="A45">
        <v>2179</v>
      </c>
      <c r="B45" s="13" t="s">
        <v>132</v>
      </c>
      <c r="C45" s="5" t="s">
        <v>5</v>
      </c>
      <c r="D45" s="2">
        <v>0</v>
      </c>
    </row>
    <row r="46" spans="1:4" x14ac:dyDescent="0.25">
      <c r="A46">
        <v>2179</v>
      </c>
      <c r="B46" s="13" t="s">
        <v>133</v>
      </c>
      <c r="C46" s="5" t="s">
        <v>2</v>
      </c>
      <c r="D46" s="2">
        <v>32522</v>
      </c>
    </row>
    <row r="47" spans="1:4" x14ac:dyDescent="0.25">
      <c r="A47">
        <v>2179</v>
      </c>
      <c r="B47" s="13" t="s">
        <v>133</v>
      </c>
      <c r="C47" s="5" t="s">
        <v>3</v>
      </c>
      <c r="D47" s="2">
        <v>0</v>
      </c>
    </row>
    <row r="48" spans="1:4" x14ac:dyDescent="0.25">
      <c r="A48">
        <v>2179</v>
      </c>
      <c r="B48" s="13" t="s">
        <v>133</v>
      </c>
      <c r="C48" s="5" t="s">
        <v>4</v>
      </c>
      <c r="D48" s="2">
        <v>0</v>
      </c>
    </row>
    <row r="49" spans="1:4" x14ac:dyDescent="0.25">
      <c r="A49">
        <v>2179</v>
      </c>
      <c r="B49" s="13" t="s">
        <v>133</v>
      </c>
      <c r="C49" s="5" t="s">
        <v>5</v>
      </c>
      <c r="D49" s="2">
        <v>0</v>
      </c>
    </row>
    <row r="50" spans="1:4" x14ac:dyDescent="0.25">
      <c r="A50">
        <v>2179</v>
      </c>
      <c r="B50" s="13" t="s">
        <v>134</v>
      </c>
      <c r="C50" s="5" t="s">
        <v>2</v>
      </c>
      <c r="D50" s="2">
        <v>360297</v>
      </c>
    </row>
    <row r="51" spans="1:4" x14ac:dyDescent="0.25">
      <c r="A51">
        <v>2179</v>
      </c>
      <c r="B51" s="13" t="s">
        <v>134</v>
      </c>
      <c r="C51" s="5" t="s">
        <v>3</v>
      </c>
      <c r="D51" s="2">
        <v>0</v>
      </c>
    </row>
    <row r="52" spans="1:4" x14ac:dyDescent="0.25">
      <c r="A52">
        <v>2179</v>
      </c>
      <c r="B52" s="13" t="s">
        <v>134</v>
      </c>
      <c r="C52" s="5" t="s">
        <v>4</v>
      </c>
      <c r="D52" s="2">
        <v>0</v>
      </c>
    </row>
    <row r="53" spans="1:4" x14ac:dyDescent="0.25">
      <c r="A53">
        <v>2179</v>
      </c>
      <c r="B53" s="13" t="s">
        <v>134</v>
      </c>
      <c r="C53" s="5" t="s">
        <v>5</v>
      </c>
      <c r="D53" s="2">
        <v>0</v>
      </c>
    </row>
    <row r="54" spans="1:4" x14ac:dyDescent="0.25">
      <c r="A54">
        <v>2179</v>
      </c>
      <c r="B54" s="13" t="s">
        <v>152</v>
      </c>
      <c r="C54" s="5" t="s">
        <v>2</v>
      </c>
      <c r="D54" s="2">
        <v>0</v>
      </c>
    </row>
    <row r="55" spans="1:4" x14ac:dyDescent="0.25">
      <c r="A55">
        <v>2179</v>
      </c>
      <c r="B55" s="13" t="s">
        <v>152</v>
      </c>
      <c r="C55" s="5" t="s">
        <v>3</v>
      </c>
      <c r="D55" s="2">
        <v>0</v>
      </c>
    </row>
    <row r="56" spans="1:4" x14ac:dyDescent="0.25">
      <c r="A56">
        <v>2179</v>
      </c>
      <c r="B56" s="13" t="s">
        <v>152</v>
      </c>
      <c r="C56" s="5" t="s">
        <v>4</v>
      </c>
      <c r="D56" s="2">
        <v>3614047</v>
      </c>
    </row>
    <row r="57" spans="1:4" x14ac:dyDescent="0.25">
      <c r="A57">
        <v>2179</v>
      </c>
      <c r="B57" s="13" t="s">
        <v>152</v>
      </c>
      <c r="C57" s="5" t="s">
        <v>5</v>
      </c>
      <c r="D57" s="2">
        <v>0</v>
      </c>
    </row>
    <row r="58" spans="1:4" x14ac:dyDescent="0.25">
      <c r="C58" s="5"/>
    </row>
    <row r="59" spans="1:4" x14ac:dyDescent="0.25">
      <c r="C59" s="5"/>
    </row>
    <row r="60" spans="1:4" x14ac:dyDescent="0.25">
      <c r="C60" s="5"/>
    </row>
    <row r="61" spans="1:4" x14ac:dyDescent="0.25">
      <c r="C61" s="5"/>
    </row>
    <row r="62" spans="1:4" x14ac:dyDescent="0.25">
      <c r="C62" s="5"/>
    </row>
    <row r="63" spans="1:4" x14ac:dyDescent="0.25">
      <c r="C63" s="5"/>
    </row>
    <row r="64" spans="1:4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5"/>
  <sheetViews>
    <sheetView tabSelected="1" workbookViewId="0">
      <selection activeCell="B6" sqref="B6"/>
    </sheetView>
  </sheetViews>
  <sheetFormatPr defaultRowHeight="15" x14ac:dyDescent="0.25"/>
  <cols>
    <col min="2" max="2" width="17.85546875" bestFit="1" customWidth="1"/>
    <col min="3" max="3" width="12.42578125" bestFit="1" customWidth="1"/>
    <col min="4" max="4" width="12.140625" style="30" bestFit="1" customWidth="1"/>
    <col min="5" max="5" width="17.42578125" customWidth="1"/>
  </cols>
  <sheetData>
    <row r="1" spans="1:4" x14ac:dyDescent="0.25">
      <c r="A1" t="s">
        <v>154</v>
      </c>
      <c r="B1" s="15" t="s">
        <v>113</v>
      </c>
      <c r="C1" s="16" t="s">
        <v>0</v>
      </c>
      <c r="D1" s="29" t="s">
        <v>114</v>
      </c>
    </row>
    <row r="2" spans="1:4" x14ac:dyDescent="0.25">
      <c r="A2">
        <v>2178</v>
      </c>
      <c r="B2" s="7" t="s">
        <v>15</v>
      </c>
      <c r="C2" s="20">
        <v>84.001999999999995</v>
      </c>
      <c r="D2" s="28">
        <v>0</v>
      </c>
    </row>
    <row r="3" spans="1:4" x14ac:dyDescent="0.25">
      <c r="A3">
        <v>2178</v>
      </c>
      <c r="B3" s="7" t="s">
        <v>19</v>
      </c>
      <c r="C3" s="20">
        <v>84.001999999999995</v>
      </c>
      <c r="D3" s="28">
        <v>0</v>
      </c>
    </row>
    <row r="4" spans="1:4" x14ac:dyDescent="0.25">
      <c r="A4">
        <v>2178</v>
      </c>
      <c r="B4" s="7" t="s">
        <v>20</v>
      </c>
      <c r="C4" s="20">
        <v>84.001999999999995</v>
      </c>
      <c r="D4" s="28">
        <v>50435</v>
      </c>
    </row>
    <row r="5" spans="1:4" x14ac:dyDescent="0.25">
      <c r="A5">
        <v>2178</v>
      </c>
      <c r="B5" s="7" t="s">
        <v>23</v>
      </c>
      <c r="C5" s="20">
        <v>84.001999999999995</v>
      </c>
      <c r="D5" s="28">
        <v>0</v>
      </c>
    </row>
    <row r="6" spans="1:4" x14ac:dyDescent="0.25">
      <c r="A6">
        <v>2178</v>
      </c>
      <c r="B6" s="7" t="s">
        <v>24</v>
      </c>
      <c r="C6" s="20">
        <v>84.001999999999995</v>
      </c>
      <c r="D6" s="28">
        <v>96454</v>
      </c>
    </row>
    <row r="7" spans="1:4" x14ac:dyDescent="0.25">
      <c r="A7">
        <v>2178</v>
      </c>
      <c r="B7" s="7" t="s">
        <v>26</v>
      </c>
      <c r="C7" s="20">
        <v>84.001999999999995</v>
      </c>
      <c r="D7" s="28">
        <v>0</v>
      </c>
    </row>
    <row r="8" spans="1:4" x14ac:dyDescent="0.25">
      <c r="A8">
        <v>2178</v>
      </c>
      <c r="B8" s="7" t="s">
        <v>28</v>
      </c>
      <c r="C8" s="20">
        <v>84.001999999999995</v>
      </c>
      <c r="D8" s="28">
        <v>0</v>
      </c>
    </row>
    <row r="9" spans="1:4" x14ac:dyDescent="0.25">
      <c r="A9">
        <v>2178</v>
      </c>
      <c r="B9" s="7" t="s">
        <v>29</v>
      </c>
      <c r="C9" s="20">
        <v>84.001999999999995</v>
      </c>
      <c r="D9" s="28">
        <v>0</v>
      </c>
    </row>
    <row r="10" spans="1:4" x14ac:dyDescent="0.25">
      <c r="A10">
        <v>2178</v>
      </c>
      <c r="B10" s="8" t="s">
        <v>31</v>
      </c>
      <c r="C10" s="20">
        <v>84.001999999999995</v>
      </c>
      <c r="D10" s="28">
        <v>0</v>
      </c>
    </row>
    <row r="11" spans="1:4" x14ac:dyDescent="0.25">
      <c r="A11">
        <v>2178</v>
      </c>
      <c r="B11" s="7" t="s">
        <v>33</v>
      </c>
      <c r="C11" s="20">
        <v>84.001999999999995</v>
      </c>
      <c r="D11" s="28">
        <v>0</v>
      </c>
    </row>
    <row r="12" spans="1:4" x14ac:dyDescent="0.25">
      <c r="A12">
        <v>2178</v>
      </c>
      <c r="B12" s="7" t="s">
        <v>36</v>
      </c>
      <c r="C12" s="20">
        <v>84.001999999999995</v>
      </c>
      <c r="D12" s="28">
        <v>0</v>
      </c>
    </row>
    <row r="13" spans="1:4" x14ac:dyDescent="0.25">
      <c r="A13">
        <v>2178</v>
      </c>
      <c r="B13" s="7" t="s">
        <v>37</v>
      </c>
      <c r="C13" s="20">
        <v>84.001999999999995</v>
      </c>
      <c r="D13" s="28">
        <v>0</v>
      </c>
    </row>
    <row r="14" spans="1:4" x14ac:dyDescent="0.25">
      <c r="A14">
        <v>2178</v>
      </c>
      <c r="B14" s="7" t="s">
        <v>40</v>
      </c>
      <c r="C14" s="20">
        <v>84.001999999999995</v>
      </c>
      <c r="D14" s="28">
        <v>0</v>
      </c>
    </row>
    <row r="15" spans="1:4" x14ac:dyDescent="0.25">
      <c r="A15">
        <v>2178</v>
      </c>
      <c r="B15" s="7" t="s">
        <v>41</v>
      </c>
      <c r="C15" s="20">
        <v>84.001999999999995</v>
      </c>
      <c r="D15" s="28">
        <v>0</v>
      </c>
    </row>
    <row r="16" spans="1:4" x14ac:dyDescent="0.25">
      <c r="A16">
        <v>2178</v>
      </c>
      <c r="B16" s="12" t="s">
        <v>43</v>
      </c>
      <c r="C16" s="20">
        <v>84.001999999999995</v>
      </c>
      <c r="D16" s="28">
        <v>0</v>
      </c>
    </row>
    <row r="17" spans="1:5" x14ac:dyDescent="0.25">
      <c r="A17">
        <v>2178</v>
      </c>
      <c r="B17" s="7" t="s">
        <v>44</v>
      </c>
      <c r="C17" s="20">
        <v>84.001999999999995</v>
      </c>
      <c r="D17" s="28">
        <v>0</v>
      </c>
    </row>
    <row r="18" spans="1:5" x14ac:dyDescent="0.25">
      <c r="A18">
        <v>2178</v>
      </c>
      <c r="B18" s="7" t="s">
        <v>46</v>
      </c>
      <c r="C18" s="20">
        <v>84.001999999999995</v>
      </c>
      <c r="D18" s="28">
        <v>15000</v>
      </c>
    </row>
    <row r="19" spans="1:5" x14ac:dyDescent="0.25">
      <c r="A19">
        <v>2178</v>
      </c>
      <c r="B19" s="7" t="s">
        <v>45</v>
      </c>
      <c r="C19" s="20">
        <v>84.001999999999995</v>
      </c>
      <c r="D19" s="28">
        <v>0</v>
      </c>
    </row>
    <row r="20" spans="1:5" x14ac:dyDescent="0.25">
      <c r="A20">
        <v>2178</v>
      </c>
      <c r="B20" s="7" t="s">
        <v>47</v>
      </c>
      <c r="C20" s="20">
        <v>84.001999999999995</v>
      </c>
      <c r="D20" s="28">
        <v>0</v>
      </c>
    </row>
    <row r="21" spans="1:5" x14ac:dyDescent="0.25">
      <c r="A21">
        <v>2178</v>
      </c>
      <c r="B21" s="7" t="s">
        <v>48</v>
      </c>
      <c r="C21" s="20">
        <v>84.001999999999995</v>
      </c>
      <c r="D21" s="28">
        <v>0</v>
      </c>
    </row>
    <row r="22" spans="1:5" x14ac:dyDescent="0.25">
      <c r="A22">
        <v>2178</v>
      </c>
      <c r="B22" s="7" t="s">
        <v>49</v>
      </c>
      <c r="C22" s="20">
        <v>84.001999999999995</v>
      </c>
      <c r="D22" s="28">
        <v>0</v>
      </c>
    </row>
    <row r="23" spans="1:5" x14ac:dyDescent="0.25">
      <c r="A23">
        <v>2178</v>
      </c>
      <c r="B23" s="7" t="s">
        <v>50</v>
      </c>
      <c r="C23" s="20">
        <v>84.001999999999995</v>
      </c>
      <c r="D23" s="28">
        <v>0</v>
      </c>
    </row>
    <row r="24" spans="1:5" x14ac:dyDescent="0.25">
      <c r="A24">
        <v>2178</v>
      </c>
      <c r="B24" s="7" t="s">
        <v>51</v>
      </c>
      <c r="C24" s="20">
        <v>84.001999999999995</v>
      </c>
      <c r="D24" s="28">
        <v>0</v>
      </c>
    </row>
    <row r="25" spans="1:5" x14ac:dyDescent="0.25">
      <c r="A25">
        <v>2178</v>
      </c>
      <c r="B25" s="7" t="s">
        <v>52</v>
      </c>
      <c r="C25" s="20">
        <v>84.001999999999995</v>
      </c>
      <c r="D25" s="28">
        <v>0</v>
      </c>
    </row>
    <row r="26" spans="1:5" x14ac:dyDescent="0.25">
      <c r="A26">
        <v>2178</v>
      </c>
      <c r="B26" s="7" t="s">
        <v>54</v>
      </c>
      <c r="C26" s="20">
        <v>84.001999999999995</v>
      </c>
      <c r="D26" s="28">
        <v>0</v>
      </c>
    </row>
    <row r="27" spans="1:5" x14ac:dyDescent="0.25">
      <c r="A27">
        <v>2178</v>
      </c>
      <c r="B27" s="7" t="s">
        <v>55</v>
      </c>
      <c r="C27" s="20">
        <v>84.001999999999995</v>
      </c>
      <c r="D27" s="28">
        <v>0</v>
      </c>
    </row>
    <row r="28" spans="1:5" x14ac:dyDescent="0.25">
      <c r="A28">
        <v>2178</v>
      </c>
      <c r="B28" s="7" t="s">
        <v>56</v>
      </c>
      <c r="C28" s="20">
        <v>84.001999999999995</v>
      </c>
      <c r="D28" s="28">
        <v>0</v>
      </c>
    </row>
    <row r="29" spans="1:5" x14ac:dyDescent="0.25">
      <c r="A29">
        <v>2178</v>
      </c>
      <c r="B29" s="7" t="s">
        <v>57</v>
      </c>
      <c r="C29" s="20">
        <v>84.001999999999995</v>
      </c>
      <c r="D29" s="28">
        <v>0</v>
      </c>
    </row>
    <row r="30" spans="1:5" x14ac:dyDescent="0.25">
      <c r="A30">
        <v>2178</v>
      </c>
      <c r="B30" s="7" t="s">
        <v>59</v>
      </c>
      <c r="C30" s="20">
        <v>84.001999999999995</v>
      </c>
      <c r="D30" s="28">
        <v>0</v>
      </c>
    </row>
    <row r="31" spans="1:5" x14ac:dyDescent="0.25">
      <c r="A31">
        <v>2178</v>
      </c>
      <c r="B31" s="7" t="s">
        <v>61</v>
      </c>
      <c r="C31" s="20">
        <v>84.001999999999995</v>
      </c>
      <c r="D31" s="28">
        <v>1500</v>
      </c>
      <c r="E31" s="2"/>
    </row>
    <row r="32" spans="1:5" x14ac:dyDescent="0.25">
      <c r="A32">
        <v>2178</v>
      </c>
      <c r="B32" s="7" t="s">
        <v>60</v>
      </c>
      <c r="C32" s="20">
        <v>84.001999999999995</v>
      </c>
      <c r="D32" s="28">
        <v>0</v>
      </c>
    </row>
    <row r="33" spans="1:4" x14ac:dyDescent="0.25">
      <c r="A33">
        <v>2178</v>
      </c>
      <c r="B33" s="7" t="s">
        <v>62</v>
      </c>
      <c r="C33" s="20">
        <v>84.001999999999995</v>
      </c>
      <c r="D33" s="28">
        <v>0</v>
      </c>
    </row>
    <row r="34" spans="1:4" x14ac:dyDescent="0.25">
      <c r="A34">
        <v>2178</v>
      </c>
      <c r="B34" s="7" t="s">
        <v>27</v>
      </c>
      <c r="C34" s="20">
        <v>84.001999999999995</v>
      </c>
      <c r="D34" s="28">
        <v>0</v>
      </c>
    </row>
    <row r="35" spans="1:4" x14ac:dyDescent="0.25">
      <c r="A35">
        <v>2178</v>
      </c>
      <c r="B35" s="7" t="s">
        <v>149</v>
      </c>
      <c r="C35" s="20">
        <v>84.001999999999995</v>
      </c>
      <c r="D35" s="28">
        <v>0</v>
      </c>
    </row>
    <row r="36" spans="1:4" x14ac:dyDescent="0.25">
      <c r="A36">
        <v>2178</v>
      </c>
      <c r="B36" s="7" t="s">
        <v>122</v>
      </c>
      <c r="C36" s="20">
        <v>84.001999999999995</v>
      </c>
      <c r="D36" s="28">
        <v>0</v>
      </c>
    </row>
    <row r="37" spans="1:4" x14ac:dyDescent="0.25">
      <c r="A37">
        <v>2178</v>
      </c>
      <c r="B37" s="7" t="s">
        <v>123</v>
      </c>
      <c r="C37" s="20">
        <v>84.001999999999995</v>
      </c>
      <c r="D37" s="28">
        <v>0</v>
      </c>
    </row>
    <row r="38" spans="1:4" x14ac:dyDescent="0.25">
      <c r="A38">
        <v>2178</v>
      </c>
      <c r="B38" s="10" t="s">
        <v>34</v>
      </c>
      <c r="C38" s="20">
        <v>84.001999999999995</v>
      </c>
      <c r="D38" s="28">
        <v>0</v>
      </c>
    </row>
    <row r="39" spans="1:4" x14ac:dyDescent="0.25">
      <c r="A39">
        <v>2178</v>
      </c>
      <c r="B39" s="7" t="s">
        <v>58</v>
      </c>
      <c r="C39" s="20">
        <v>84.001999999999995</v>
      </c>
      <c r="D39" s="28">
        <v>0</v>
      </c>
    </row>
    <row r="40" spans="1:4" x14ac:dyDescent="0.25">
      <c r="A40">
        <v>2178</v>
      </c>
      <c r="B40" s="7" t="s">
        <v>53</v>
      </c>
      <c r="C40" s="20">
        <v>84.001999999999995</v>
      </c>
      <c r="D40" s="28">
        <v>0</v>
      </c>
    </row>
    <row r="41" spans="1:4" x14ac:dyDescent="0.25">
      <c r="A41">
        <v>2178</v>
      </c>
      <c r="B41" s="12" t="s">
        <v>25</v>
      </c>
      <c r="C41" s="20">
        <v>84.001999999999995</v>
      </c>
      <c r="D41" s="28">
        <v>0</v>
      </c>
    </row>
    <row r="42" spans="1:4" x14ac:dyDescent="0.25">
      <c r="A42">
        <v>2178</v>
      </c>
      <c r="B42" s="10" t="s">
        <v>38</v>
      </c>
      <c r="C42" s="20">
        <v>84.001999999999995</v>
      </c>
      <c r="D42" s="28">
        <v>0</v>
      </c>
    </row>
    <row r="43" spans="1:4" x14ac:dyDescent="0.25">
      <c r="A43">
        <v>2178</v>
      </c>
      <c r="B43" s="7" t="s">
        <v>35</v>
      </c>
      <c r="C43" s="20">
        <v>84.001999999999995</v>
      </c>
      <c r="D43" s="28">
        <v>0</v>
      </c>
    </row>
    <row r="44" spans="1:4" x14ac:dyDescent="0.25">
      <c r="A44">
        <v>2178</v>
      </c>
      <c r="B44" s="7" t="s">
        <v>17</v>
      </c>
      <c r="C44" s="20">
        <v>84.001999999999995</v>
      </c>
      <c r="D44" s="28">
        <v>0</v>
      </c>
    </row>
    <row r="45" spans="1:4" x14ac:dyDescent="0.25">
      <c r="A45">
        <v>2178</v>
      </c>
      <c r="B45" s="7" t="s">
        <v>22</v>
      </c>
      <c r="C45" s="20">
        <v>84.001999999999995</v>
      </c>
      <c r="D45" s="28">
        <v>0</v>
      </c>
    </row>
    <row r="46" spans="1:4" x14ac:dyDescent="0.25">
      <c r="A46">
        <v>2178</v>
      </c>
      <c r="B46" s="7" t="s">
        <v>16</v>
      </c>
      <c r="C46" s="20">
        <v>84.001999999999995</v>
      </c>
      <c r="D46" s="28">
        <v>0</v>
      </c>
    </row>
    <row r="47" spans="1:4" x14ac:dyDescent="0.25">
      <c r="A47">
        <v>2178</v>
      </c>
      <c r="B47" s="10" t="s">
        <v>39</v>
      </c>
      <c r="C47" s="20">
        <v>84.001999999999995</v>
      </c>
      <c r="D47" s="28">
        <v>0</v>
      </c>
    </row>
    <row r="48" spans="1:4" x14ac:dyDescent="0.25">
      <c r="A48">
        <v>2178</v>
      </c>
      <c r="B48" s="7" t="s">
        <v>42</v>
      </c>
      <c r="C48" s="20">
        <v>84.001999999999995</v>
      </c>
      <c r="D48" s="28">
        <v>0</v>
      </c>
    </row>
    <row r="49" spans="1:4" x14ac:dyDescent="0.25">
      <c r="A49">
        <v>2178</v>
      </c>
      <c r="B49" s="7" t="s">
        <v>125</v>
      </c>
      <c r="C49" s="20">
        <v>84.001999999999995</v>
      </c>
      <c r="D49" s="28">
        <v>0</v>
      </c>
    </row>
    <row r="50" spans="1:4" x14ac:dyDescent="0.25">
      <c r="A50">
        <v>2178</v>
      </c>
      <c r="B50" s="7" t="s">
        <v>124</v>
      </c>
      <c r="C50" s="20">
        <v>84.001999999999995</v>
      </c>
      <c r="D50" s="28">
        <v>0</v>
      </c>
    </row>
    <row r="51" spans="1:4" x14ac:dyDescent="0.25">
      <c r="A51">
        <v>2178</v>
      </c>
      <c r="B51" s="7" t="s">
        <v>151</v>
      </c>
      <c r="C51" s="20">
        <v>84.001999999999995</v>
      </c>
      <c r="D51" s="28">
        <v>0</v>
      </c>
    </row>
    <row r="52" spans="1:4" x14ac:dyDescent="0.25">
      <c r="A52">
        <v>2178</v>
      </c>
      <c r="B52" s="7" t="s">
        <v>18</v>
      </c>
      <c r="C52" s="20">
        <v>84.001999999999995</v>
      </c>
      <c r="D52" s="28">
        <v>0</v>
      </c>
    </row>
    <row r="53" spans="1:4" x14ac:dyDescent="0.25">
      <c r="A53">
        <v>2178</v>
      </c>
      <c r="B53" s="7" t="s">
        <v>30</v>
      </c>
      <c r="C53" s="20">
        <v>84.001999999999995</v>
      </c>
      <c r="D53" s="28">
        <v>0</v>
      </c>
    </row>
    <row r="54" spans="1:4" x14ac:dyDescent="0.25">
      <c r="A54">
        <v>2178</v>
      </c>
      <c r="B54" s="7" t="s">
        <v>21</v>
      </c>
      <c r="C54" s="20">
        <v>84.001999999999995</v>
      </c>
      <c r="D54" s="28">
        <v>0</v>
      </c>
    </row>
    <row r="55" spans="1:4" x14ac:dyDescent="0.25">
      <c r="A55">
        <v>2178</v>
      </c>
      <c r="B55" s="7" t="s">
        <v>32</v>
      </c>
      <c r="C55" s="20">
        <v>84.001999999999995</v>
      </c>
      <c r="D55" s="28">
        <v>0</v>
      </c>
    </row>
    <row r="56" spans="1:4" x14ac:dyDescent="0.25">
      <c r="A56">
        <v>2178</v>
      </c>
      <c r="B56" s="7" t="s">
        <v>15</v>
      </c>
      <c r="C56" s="23">
        <v>84.01</v>
      </c>
      <c r="D56" s="28">
        <v>90249</v>
      </c>
    </row>
    <row r="57" spans="1:4" x14ac:dyDescent="0.25">
      <c r="A57">
        <v>2178</v>
      </c>
      <c r="B57" s="7" t="s">
        <v>19</v>
      </c>
      <c r="C57" s="23">
        <v>84.01</v>
      </c>
      <c r="D57" s="28">
        <v>480790</v>
      </c>
    </row>
    <row r="58" spans="1:4" x14ac:dyDescent="0.25">
      <c r="A58">
        <v>2178</v>
      </c>
      <c r="B58" s="7" t="s">
        <v>20</v>
      </c>
      <c r="C58" s="23">
        <v>84.01</v>
      </c>
      <c r="D58" s="28">
        <v>1980952</v>
      </c>
    </row>
    <row r="59" spans="1:4" x14ac:dyDescent="0.25">
      <c r="A59">
        <v>2178</v>
      </c>
      <c r="B59" s="7" t="s">
        <v>23</v>
      </c>
      <c r="C59" s="23">
        <v>84.01</v>
      </c>
      <c r="D59" s="28">
        <v>591922</v>
      </c>
    </row>
    <row r="60" spans="1:4" x14ac:dyDescent="0.25">
      <c r="A60">
        <v>2178</v>
      </c>
      <c r="B60" s="7" t="s">
        <v>24</v>
      </c>
      <c r="C60" s="23">
        <v>84.01</v>
      </c>
      <c r="D60" s="28">
        <v>2570977</v>
      </c>
    </row>
    <row r="61" spans="1:4" x14ac:dyDescent="0.25">
      <c r="A61">
        <v>2178</v>
      </c>
      <c r="B61" s="7" t="s">
        <v>26</v>
      </c>
      <c r="C61" s="23">
        <v>84.01</v>
      </c>
      <c r="D61" s="28">
        <v>421017</v>
      </c>
    </row>
    <row r="62" spans="1:4" x14ac:dyDescent="0.25">
      <c r="A62">
        <v>2178</v>
      </c>
      <c r="B62" s="7" t="s">
        <v>28</v>
      </c>
      <c r="C62" s="23">
        <v>84.01</v>
      </c>
      <c r="D62" s="28">
        <v>80801</v>
      </c>
    </row>
    <row r="63" spans="1:4" x14ac:dyDescent="0.25">
      <c r="A63">
        <v>2178</v>
      </c>
      <c r="B63" s="7" t="s">
        <v>29</v>
      </c>
      <c r="C63" s="23">
        <v>84.01</v>
      </c>
      <c r="D63" s="28">
        <v>1393237</v>
      </c>
    </row>
    <row r="64" spans="1:4" x14ac:dyDescent="0.25">
      <c r="A64">
        <v>2178</v>
      </c>
      <c r="B64" s="8" t="s">
        <v>31</v>
      </c>
      <c r="C64" s="23">
        <v>84.01</v>
      </c>
      <c r="D64" s="28">
        <v>61973</v>
      </c>
    </row>
    <row r="65" spans="1:4" x14ac:dyDescent="0.25">
      <c r="A65">
        <v>2178</v>
      </c>
      <c r="B65" s="7" t="s">
        <v>33</v>
      </c>
      <c r="C65" s="23">
        <v>84.01</v>
      </c>
      <c r="D65" s="28">
        <v>78418</v>
      </c>
    </row>
    <row r="66" spans="1:4" x14ac:dyDescent="0.25">
      <c r="A66">
        <v>2178</v>
      </c>
      <c r="B66" s="7" t="s">
        <v>36</v>
      </c>
      <c r="C66" s="23">
        <v>84.01</v>
      </c>
      <c r="D66" s="28">
        <v>162181</v>
      </c>
    </row>
    <row r="67" spans="1:4" x14ac:dyDescent="0.25">
      <c r="A67">
        <v>2178</v>
      </c>
      <c r="B67" s="7" t="s">
        <v>37</v>
      </c>
      <c r="C67" s="23">
        <v>84.01</v>
      </c>
      <c r="D67" s="28">
        <v>712289</v>
      </c>
    </row>
    <row r="68" spans="1:4" x14ac:dyDescent="0.25">
      <c r="A68">
        <v>2178</v>
      </c>
      <c r="B68" s="7" t="s">
        <v>40</v>
      </c>
      <c r="C68" s="23">
        <v>84.01</v>
      </c>
      <c r="D68" s="28">
        <v>357447</v>
      </c>
    </row>
    <row r="69" spans="1:4" x14ac:dyDescent="0.25">
      <c r="A69">
        <v>2178</v>
      </c>
      <c r="B69" s="7" t="s">
        <v>41</v>
      </c>
      <c r="C69" s="23">
        <v>84.01</v>
      </c>
      <c r="D69" s="28">
        <v>43769</v>
      </c>
    </row>
    <row r="70" spans="1:4" x14ac:dyDescent="0.25">
      <c r="A70">
        <v>2178</v>
      </c>
      <c r="B70" s="12" t="s">
        <v>43</v>
      </c>
      <c r="C70" s="23">
        <v>84.01</v>
      </c>
      <c r="D70" s="28">
        <v>253235</v>
      </c>
    </row>
    <row r="71" spans="1:4" x14ac:dyDescent="0.25">
      <c r="A71">
        <v>2178</v>
      </c>
      <c r="B71" s="7" t="s">
        <v>44</v>
      </c>
      <c r="C71" s="23">
        <v>84.01</v>
      </c>
      <c r="D71" s="28">
        <v>155726</v>
      </c>
    </row>
    <row r="72" spans="1:4" x14ac:dyDescent="0.25">
      <c r="A72">
        <v>2178</v>
      </c>
      <c r="B72" s="7" t="s">
        <v>46</v>
      </c>
      <c r="C72" s="23">
        <v>84.01</v>
      </c>
      <c r="D72" s="28">
        <v>863033</v>
      </c>
    </row>
    <row r="73" spans="1:4" x14ac:dyDescent="0.25">
      <c r="A73">
        <v>2178</v>
      </c>
      <c r="B73" s="7" t="s">
        <v>45</v>
      </c>
      <c r="C73" s="23">
        <v>84.01</v>
      </c>
      <c r="D73" s="28">
        <v>17716</v>
      </c>
    </row>
    <row r="74" spans="1:4" x14ac:dyDescent="0.25">
      <c r="A74">
        <v>2178</v>
      </c>
      <c r="B74" s="7" t="s">
        <v>47</v>
      </c>
      <c r="C74" s="23">
        <v>84.01</v>
      </c>
      <c r="D74" s="28">
        <v>474164</v>
      </c>
    </row>
    <row r="75" spans="1:4" x14ac:dyDescent="0.25">
      <c r="A75">
        <v>2178</v>
      </c>
      <c r="B75" s="7" t="s">
        <v>48</v>
      </c>
      <c r="C75" s="23">
        <v>84.01</v>
      </c>
      <c r="D75" s="28">
        <v>721440</v>
      </c>
    </row>
    <row r="76" spans="1:4" x14ac:dyDescent="0.25">
      <c r="A76">
        <v>2178</v>
      </c>
      <c r="B76" s="7" t="s">
        <v>49</v>
      </c>
      <c r="C76" s="23">
        <v>84.01</v>
      </c>
      <c r="D76" s="28">
        <v>170905</v>
      </c>
    </row>
    <row r="77" spans="1:4" x14ac:dyDescent="0.25">
      <c r="A77">
        <v>2178</v>
      </c>
      <c r="B77" s="7" t="s">
        <v>50</v>
      </c>
      <c r="C77" s="23">
        <v>84.01</v>
      </c>
      <c r="D77" s="28">
        <v>4135566</v>
      </c>
    </row>
    <row r="78" spans="1:4" x14ac:dyDescent="0.25">
      <c r="A78">
        <v>2178</v>
      </c>
      <c r="B78" s="7" t="s">
        <v>51</v>
      </c>
      <c r="C78" s="23">
        <v>84.01</v>
      </c>
      <c r="D78" s="28">
        <v>228224</v>
      </c>
    </row>
    <row r="79" spans="1:4" x14ac:dyDescent="0.25">
      <c r="A79">
        <v>2178</v>
      </c>
      <c r="B79" s="7" t="s">
        <v>52</v>
      </c>
      <c r="C79" s="23">
        <v>84.01</v>
      </c>
      <c r="D79" s="28">
        <v>19834552</v>
      </c>
    </row>
    <row r="80" spans="1:4" x14ac:dyDescent="0.25">
      <c r="A80">
        <v>2178</v>
      </c>
      <c r="B80" s="7" t="s">
        <v>54</v>
      </c>
      <c r="C80" s="23">
        <v>84.01</v>
      </c>
      <c r="D80" s="28">
        <v>162571</v>
      </c>
    </row>
    <row r="81" spans="1:4" x14ac:dyDescent="0.25">
      <c r="A81">
        <v>2178</v>
      </c>
      <c r="B81" s="7" t="s">
        <v>55</v>
      </c>
      <c r="C81" s="23">
        <v>84.01</v>
      </c>
      <c r="D81" s="28">
        <v>167782</v>
      </c>
    </row>
    <row r="82" spans="1:4" x14ac:dyDescent="0.25">
      <c r="A82">
        <v>2178</v>
      </c>
      <c r="B82" s="7" t="s">
        <v>56</v>
      </c>
      <c r="C82" s="23">
        <v>84.01</v>
      </c>
      <c r="D82" s="28">
        <v>342857</v>
      </c>
    </row>
    <row r="83" spans="1:4" x14ac:dyDescent="0.25">
      <c r="A83">
        <v>2178</v>
      </c>
      <c r="B83" s="7" t="s">
        <v>57</v>
      </c>
      <c r="C83" s="23">
        <v>84.01</v>
      </c>
      <c r="D83" s="28">
        <v>203213</v>
      </c>
    </row>
    <row r="84" spans="1:4" x14ac:dyDescent="0.25">
      <c r="A84">
        <v>2178</v>
      </c>
      <c r="B84" s="7" t="s">
        <v>59</v>
      </c>
      <c r="C84" s="23">
        <v>84.01</v>
      </c>
      <c r="D84" s="28">
        <v>1369342</v>
      </c>
    </row>
    <row r="85" spans="1:4" x14ac:dyDescent="0.25">
      <c r="A85">
        <v>2178</v>
      </c>
      <c r="B85" s="7" t="s">
        <v>61</v>
      </c>
      <c r="C85" s="23">
        <v>84.01</v>
      </c>
      <c r="D85" s="28">
        <v>442803</v>
      </c>
    </row>
    <row r="86" spans="1:4" x14ac:dyDescent="0.25">
      <c r="A86">
        <v>2178</v>
      </c>
      <c r="B86" s="7" t="s">
        <v>60</v>
      </c>
      <c r="C86" s="23">
        <v>84.01</v>
      </c>
      <c r="D86" s="28">
        <v>888482</v>
      </c>
    </row>
    <row r="87" spans="1:4" x14ac:dyDescent="0.25">
      <c r="A87">
        <v>2178</v>
      </c>
      <c r="B87" s="7" t="s">
        <v>62</v>
      </c>
      <c r="C87" s="23">
        <v>84.01</v>
      </c>
      <c r="D87" s="28">
        <v>4103976</v>
      </c>
    </row>
    <row r="88" spans="1:4" x14ac:dyDescent="0.25">
      <c r="A88">
        <v>2178</v>
      </c>
      <c r="B88" s="7" t="s">
        <v>27</v>
      </c>
      <c r="C88" s="23">
        <v>84.01</v>
      </c>
      <c r="D88" s="28">
        <v>311699</v>
      </c>
    </row>
    <row r="89" spans="1:4" x14ac:dyDescent="0.25">
      <c r="A89">
        <v>2178</v>
      </c>
      <c r="B89" s="7" t="s">
        <v>135</v>
      </c>
      <c r="C89" s="23">
        <v>84.01</v>
      </c>
      <c r="D89" s="28">
        <v>153513</v>
      </c>
    </row>
    <row r="90" spans="1:4" x14ac:dyDescent="0.25">
      <c r="A90">
        <v>2178</v>
      </c>
      <c r="B90" s="7" t="s">
        <v>136</v>
      </c>
      <c r="C90" s="23">
        <v>84.01</v>
      </c>
      <c r="D90" s="28">
        <v>83951</v>
      </c>
    </row>
    <row r="91" spans="1:4" x14ac:dyDescent="0.25">
      <c r="A91">
        <v>2178</v>
      </c>
      <c r="B91" s="7" t="s">
        <v>149</v>
      </c>
      <c r="C91" s="23">
        <v>84.01</v>
      </c>
      <c r="D91" s="28">
        <v>0</v>
      </c>
    </row>
    <row r="92" spans="1:4" x14ac:dyDescent="0.25">
      <c r="A92">
        <v>2178</v>
      </c>
      <c r="B92" s="7" t="s">
        <v>122</v>
      </c>
      <c r="C92" s="23">
        <v>84.01</v>
      </c>
      <c r="D92" s="28">
        <v>153568</v>
      </c>
    </row>
    <row r="93" spans="1:4" x14ac:dyDescent="0.25">
      <c r="A93">
        <v>2178</v>
      </c>
      <c r="B93" s="7" t="s">
        <v>123</v>
      </c>
      <c r="C93" s="23">
        <v>84.01</v>
      </c>
      <c r="D93" s="28">
        <v>338763</v>
      </c>
    </row>
    <row r="94" spans="1:4" x14ac:dyDescent="0.25">
      <c r="A94">
        <v>2178</v>
      </c>
      <c r="B94" s="10" t="s">
        <v>34</v>
      </c>
      <c r="C94" s="23">
        <v>84.01</v>
      </c>
      <c r="D94" s="28">
        <v>220377</v>
      </c>
    </row>
    <row r="95" spans="1:4" x14ac:dyDescent="0.25">
      <c r="A95">
        <v>2178</v>
      </c>
      <c r="B95" s="7" t="s">
        <v>58</v>
      </c>
      <c r="C95" s="23">
        <v>84.01</v>
      </c>
      <c r="D95" s="28">
        <v>123180</v>
      </c>
    </row>
    <row r="96" spans="1:4" x14ac:dyDescent="0.25">
      <c r="A96">
        <v>2178</v>
      </c>
      <c r="B96" s="7" t="s">
        <v>53</v>
      </c>
      <c r="C96" s="23">
        <v>84.01</v>
      </c>
      <c r="D96" s="28">
        <v>29548</v>
      </c>
    </row>
    <row r="97" spans="1:4" x14ac:dyDescent="0.25">
      <c r="A97">
        <v>2178</v>
      </c>
      <c r="B97" s="12" t="s">
        <v>25</v>
      </c>
      <c r="C97" s="23">
        <v>84.01</v>
      </c>
      <c r="D97" s="28">
        <v>437885</v>
      </c>
    </row>
    <row r="98" spans="1:4" x14ac:dyDescent="0.25">
      <c r="A98">
        <v>2178</v>
      </c>
      <c r="B98" s="10" t="s">
        <v>38</v>
      </c>
      <c r="C98" s="23">
        <v>84.01</v>
      </c>
      <c r="D98" s="28">
        <v>21424</v>
      </c>
    </row>
    <row r="99" spans="1:4" x14ac:dyDescent="0.25">
      <c r="A99">
        <v>2178</v>
      </c>
      <c r="B99" s="7" t="s">
        <v>35</v>
      </c>
      <c r="C99" s="23">
        <v>84.01</v>
      </c>
      <c r="D99" s="28">
        <v>102088</v>
      </c>
    </row>
    <row r="100" spans="1:4" x14ac:dyDescent="0.25">
      <c r="A100">
        <v>2178</v>
      </c>
      <c r="B100" s="7" t="s">
        <v>17</v>
      </c>
      <c r="C100" s="23">
        <v>84.01</v>
      </c>
      <c r="D100" s="28">
        <v>82845</v>
      </c>
    </row>
    <row r="101" spans="1:4" x14ac:dyDescent="0.25">
      <c r="A101">
        <v>2178</v>
      </c>
      <c r="B101" s="7" t="s">
        <v>22</v>
      </c>
      <c r="C101" s="23">
        <v>84.01</v>
      </c>
      <c r="D101" s="28">
        <v>0</v>
      </c>
    </row>
    <row r="102" spans="1:4" x14ac:dyDescent="0.25">
      <c r="A102">
        <v>2178</v>
      </c>
      <c r="B102" s="7" t="s">
        <v>16</v>
      </c>
      <c r="C102" s="23">
        <v>84.01</v>
      </c>
      <c r="D102" s="28">
        <v>55536</v>
      </c>
    </row>
    <row r="103" spans="1:4" x14ac:dyDescent="0.25">
      <c r="A103">
        <v>2178</v>
      </c>
      <c r="B103" s="10" t="s">
        <v>39</v>
      </c>
      <c r="C103" s="23">
        <v>84.01</v>
      </c>
      <c r="D103" s="28">
        <v>310094</v>
      </c>
    </row>
    <row r="104" spans="1:4" x14ac:dyDescent="0.25">
      <c r="A104">
        <v>2178</v>
      </c>
      <c r="B104" s="7" t="s">
        <v>42</v>
      </c>
      <c r="C104" s="23">
        <v>84.01</v>
      </c>
      <c r="D104" s="28">
        <v>432640</v>
      </c>
    </row>
    <row r="105" spans="1:4" x14ac:dyDescent="0.25">
      <c r="A105">
        <v>2178</v>
      </c>
      <c r="B105" s="7" t="s">
        <v>137</v>
      </c>
      <c r="C105" s="23">
        <v>84.01</v>
      </c>
      <c r="D105" s="28">
        <v>137620</v>
      </c>
    </row>
    <row r="106" spans="1:4" x14ac:dyDescent="0.25">
      <c r="A106">
        <v>2178</v>
      </c>
      <c r="B106" s="7" t="s">
        <v>138</v>
      </c>
      <c r="C106" s="23">
        <v>84.01</v>
      </c>
      <c r="D106" s="28">
        <v>22810</v>
      </c>
    </row>
    <row r="107" spans="1:4" x14ac:dyDescent="0.25">
      <c r="A107">
        <v>2178</v>
      </c>
      <c r="B107" s="7" t="s">
        <v>139</v>
      </c>
      <c r="C107" s="23">
        <v>84.01</v>
      </c>
      <c r="D107" s="28">
        <v>159077</v>
      </c>
    </row>
    <row r="108" spans="1:4" x14ac:dyDescent="0.25">
      <c r="A108">
        <v>2178</v>
      </c>
      <c r="B108" s="7" t="s">
        <v>140</v>
      </c>
      <c r="C108" s="23">
        <v>84.01</v>
      </c>
      <c r="D108" s="28">
        <v>113004</v>
      </c>
    </row>
    <row r="109" spans="1:4" x14ac:dyDescent="0.25">
      <c r="A109">
        <v>2178</v>
      </c>
      <c r="B109" s="7" t="s">
        <v>125</v>
      </c>
      <c r="C109" s="23">
        <v>84.01</v>
      </c>
      <c r="D109" s="28">
        <v>0</v>
      </c>
    </row>
    <row r="110" spans="1:4" x14ac:dyDescent="0.25">
      <c r="A110">
        <v>2178</v>
      </c>
      <c r="B110" s="7" t="s">
        <v>124</v>
      </c>
      <c r="C110" s="23">
        <v>84.01</v>
      </c>
      <c r="D110" s="28">
        <v>0</v>
      </c>
    </row>
    <row r="111" spans="1:4" x14ac:dyDescent="0.25">
      <c r="A111">
        <v>2178</v>
      </c>
      <c r="B111" s="7" t="s">
        <v>151</v>
      </c>
      <c r="C111" s="23">
        <v>84.01</v>
      </c>
      <c r="D111" s="28">
        <v>0</v>
      </c>
    </row>
    <row r="112" spans="1:4" x14ac:dyDescent="0.25">
      <c r="A112">
        <v>2178</v>
      </c>
      <c r="B112" s="7" t="s">
        <v>18</v>
      </c>
      <c r="C112" s="23">
        <v>84.01</v>
      </c>
      <c r="D112" s="28">
        <v>478334</v>
      </c>
    </row>
    <row r="113" spans="1:5" x14ac:dyDescent="0.25">
      <c r="A113">
        <v>2178</v>
      </c>
      <c r="B113" s="7" t="s">
        <v>30</v>
      </c>
      <c r="C113" s="23">
        <v>84.01</v>
      </c>
      <c r="D113" s="28">
        <v>170238</v>
      </c>
    </row>
    <row r="114" spans="1:5" x14ac:dyDescent="0.25">
      <c r="A114">
        <v>2178</v>
      </c>
      <c r="B114" s="7" t="s">
        <v>21</v>
      </c>
      <c r="C114" s="23">
        <v>84.01</v>
      </c>
      <c r="D114" s="28">
        <v>366826</v>
      </c>
    </row>
    <row r="115" spans="1:5" x14ac:dyDescent="0.25">
      <c r="A115">
        <v>2178</v>
      </c>
      <c r="B115" s="7" t="s">
        <v>32</v>
      </c>
      <c r="C115" s="23">
        <v>84.01</v>
      </c>
      <c r="D115" s="28">
        <v>92712</v>
      </c>
      <c r="E115" s="2"/>
    </row>
    <row r="116" spans="1:5" x14ac:dyDescent="0.25">
      <c r="A116">
        <v>2178</v>
      </c>
      <c r="B116" s="7" t="s">
        <v>15</v>
      </c>
      <c r="C116" s="23">
        <v>84.048000000000002</v>
      </c>
      <c r="D116" s="28">
        <v>0</v>
      </c>
    </row>
    <row r="117" spans="1:5" x14ac:dyDescent="0.25">
      <c r="A117">
        <v>2178</v>
      </c>
      <c r="B117" s="7" t="s">
        <v>19</v>
      </c>
      <c r="C117" s="23">
        <v>84.048000000000002</v>
      </c>
      <c r="D117" s="28">
        <v>0</v>
      </c>
    </row>
    <row r="118" spans="1:5" x14ac:dyDescent="0.25">
      <c r="A118">
        <v>2178</v>
      </c>
      <c r="B118" s="7" t="s">
        <v>20</v>
      </c>
      <c r="C118" s="23">
        <v>84.048000000000002</v>
      </c>
      <c r="D118" s="28">
        <v>0</v>
      </c>
    </row>
    <row r="119" spans="1:5" x14ac:dyDescent="0.25">
      <c r="A119">
        <v>2178</v>
      </c>
      <c r="B119" s="7" t="s">
        <v>23</v>
      </c>
      <c r="C119" s="23">
        <v>84.048000000000002</v>
      </c>
      <c r="D119" s="28">
        <v>397973</v>
      </c>
    </row>
    <row r="120" spans="1:5" x14ac:dyDescent="0.25">
      <c r="A120">
        <v>2178</v>
      </c>
      <c r="B120" s="7" t="s">
        <v>24</v>
      </c>
      <c r="C120" s="23">
        <v>84.048000000000002</v>
      </c>
      <c r="D120" s="28">
        <v>646517</v>
      </c>
    </row>
    <row r="121" spans="1:5" x14ac:dyDescent="0.25">
      <c r="A121">
        <v>2178</v>
      </c>
      <c r="B121" s="7" t="s">
        <v>26</v>
      </c>
      <c r="C121" s="23">
        <v>84.048000000000002</v>
      </c>
      <c r="D121" s="28">
        <v>0</v>
      </c>
    </row>
    <row r="122" spans="1:5" x14ac:dyDescent="0.25">
      <c r="A122">
        <v>2178</v>
      </c>
      <c r="B122" s="7" t="s">
        <v>28</v>
      </c>
      <c r="C122" s="23">
        <v>84.048000000000002</v>
      </c>
      <c r="D122" s="28">
        <v>0</v>
      </c>
    </row>
    <row r="123" spans="1:5" x14ac:dyDescent="0.25">
      <c r="A123">
        <v>2178</v>
      </c>
      <c r="B123" s="7" t="s">
        <v>29</v>
      </c>
      <c r="C123" s="23">
        <v>84.048000000000002</v>
      </c>
      <c r="D123" s="28">
        <v>423040</v>
      </c>
    </row>
    <row r="124" spans="1:5" x14ac:dyDescent="0.25">
      <c r="A124">
        <v>2178</v>
      </c>
      <c r="B124" s="8" t="s">
        <v>31</v>
      </c>
      <c r="C124" s="23">
        <v>84.048000000000002</v>
      </c>
      <c r="D124" s="28">
        <v>0</v>
      </c>
    </row>
    <row r="125" spans="1:5" x14ac:dyDescent="0.25">
      <c r="A125">
        <v>2178</v>
      </c>
      <c r="B125" s="7" t="s">
        <v>33</v>
      </c>
      <c r="C125" s="23">
        <v>84.048000000000002</v>
      </c>
      <c r="D125" s="28">
        <v>0</v>
      </c>
    </row>
    <row r="126" spans="1:5" x14ac:dyDescent="0.25">
      <c r="A126">
        <v>2178</v>
      </c>
      <c r="B126" s="7" t="s">
        <v>36</v>
      </c>
      <c r="C126" s="23">
        <v>84.048000000000002</v>
      </c>
      <c r="D126" s="28">
        <v>0</v>
      </c>
    </row>
    <row r="127" spans="1:5" x14ac:dyDescent="0.25">
      <c r="A127">
        <v>2178</v>
      </c>
      <c r="B127" s="7" t="s">
        <v>37</v>
      </c>
      <c r="C127" s="23">
        <v>84.048000000000002</v>
      </c>
      <c r="D127" s="28">
        <v>0</v>
      </c>
    </row>
    <row r="128" spans="1:5" x14ac:dyDescent="0.25">
      <c r="A128">
        <v>2178</v>
      </c>
      <c r="B128" s="7" t="s">
        <v>40</v>
      </c>
      <c r="C128" s="23">
        <v>84.048000000000002</v>
      </c>
      <c r="D128" s="28">
        <v>0</v>
      </c>
    </row>
    <row r="129" spans="1:4" x14ac:dyDescent="0.25">
      <c r="A129">
        <v>2178</v>
      </c>
      <c r="B129" s="7" t="s">
        <v>41</v>
      </c>
      <c r="C129" s="23">
        <v>84.048000000000002</v>
      </c>
      <c r="D129" s="28">
        <v>0</v>
      </c>
    </row>
    <row r="130" spans="1:4" x14ac:dyDescent="0.25">
      <c r="A130">
        <v>2178</v>
      </c>
      <c r="B130" s="12" t="s">
        <v>43</v>
      </c>
      <c r="C130" s="23">
        <v>84.048000000000002</v>
      </c>
      <c r="D130" s="28">
        <v>0</v>
      </c>
    </row>
    <row r="131" spans="1:4" x14ac:dyDescent="0.25">
      <c r="A131">
        <v>2178</v>
      </c>
      <c r="B131" s="7" t="s">
        <v>44</v>
      </c>
      <c r="C131" s="23">
        <v>84.048000000000002</v>
      </c>
      <c r="D131" s="28">
        <v>0</v>
      </c>
    </row>
    <row r="132" spans="1:4" x14ac:dyDescent="0.25">
      <c r="A132">
        <v>2178</v>
      </c>
      <c r="B132" s="7" t="s">
        <v>46</v>
      </c>
      <c r="C132" s="23">
        <v>84.048000000000002</v>
      </c>
      <c r="D132" s="28">
        <v>338758</v>
      </c>
    </row>
    <row r="133" spans="1:4" x14ac:dyDescent="0.25">
      <c r="A133">
        <v>2178</v>
      </c>
      <c r="B133" s="7" t="s">
        <v>45</v>
      </c>
      <c r="C133" s="23">
        <v>84.048000000000002</v>
      </c>
      <c r="D133" s="28">
        <v>0</v>
      </c>
    </row>
    <row r="134" spans="1:4" x14ac:dyDescent="0.25">
      <c r="A134">
        <v>2178</v>
      </c>
      <c r="B134" s="7" t="s">
        <v>47</v>
      </c>
      <c r="C134" s="23">
        <v>84.048000000000002</v>
      </c>
      <c r="D134" s="28">
        <v>0</v>
      </c>
    </row>
    <row r="135" spans="1:4" x14ac:dyDescent="0.25">
      <c r="A135">
        <v>2178</v>
      </c>
      <c r="B135" s="7" t="s">
        <v>48</v>
      </c>
      <c r="C135" s="23">
        <v>84.048000000000002</v>
      </c>
      <c r="D135" s="28">
        <v>14924</v>
      </c>
    </row>
    <row r="136" spans="1:4" x14ac:dyDescent="0.25">
      <c r="A136">
        <v>2178</v>
      </c>
      <c r="B136" s="7" t="s">
        <v>49</v>
      </c>
      <c r="C136" s="23">
        <v>84.048000000000002</v>
      </c>
      <c r="D136" s="28">
        <v>0</v>
      </c>
    </row>
    <row r="137" spans="1:4" x14ac:dyDescent="0.25">
      <c r="A137">
        <v>2178</v>
      </c>
      <c r="B137" s="7" t="s">
        <v>50</v>
      </c>
      <c r="C137" s="23">
        <v>84.048000000000002</v>
      </c>
      <c r="D137" s="28">
        <v>0</v>
      </c>
    </row>
    <row r="138" spans="1:4" x14ac:dyDescent="0.25">
      <c r="A138">
        <v>2178</v>
      </c>
      <c r="B138" s="7" t="s">
        <v>51</v>
      </c>
      <c r="C138" s="23">
        <v>84.048000000000002</v>
      </c>
      <c r="D138" s="28">
        <v>0</v>
      </c>
    </row>
    <row r="139" spans="1:4" x14ac:dyDescent="0.25">
      <c r="A139">
        <v>2178</v>
      </c>
      <c r="B139" s="7" t="s">
        <v>52</v>
      </c>
      <c r="C139" s="23">
        <v>84.048000000000002</v>
      </c>
      <c r="D139" s="28">
        <v>647126</v>
      </c>
    </row>
    <row r="140" spans="1:4" x14ac:dyDescent="0.25">
      <c r="A140">
        <v>2178</v>
      </c>
      <c r="B140" s="7" t="s">
        <v>54</v>
      </c>
      <c r="C140" s="23">
        <v>84.048000000000002</v>
      </c>
      <c r="D140" s="28">
        <v>0</v>
      </c>
    </row>
    <row r="141" spans="1:4" x14ac:dyDescent="0.25">
      <c r="A141">
        <v>2178</v>
      </c>
      <c r="B141" s="7" t="s">
        <v>55</v>
      </c>
      <c r="C141" s="23">
        <v>84.048000000000002</v>
      </c>
      <c r="D141" s="28">
        <v>0</v>
      </c>
    </row>
    <row r="142" spans="1:4" x14ac:dyDescent="0.25">
      <c r="A142">
        <v>2178</v>
      </c>
      <c r="B142" s="7" t="s">
        <v>56</v>
      </c>
      <c r="C142" s="23">
        <v>84.048000000000002</v>
      </c>
      <c r="D142" s="28">
        <v>0</v>
      </c>
    </row>
    <row r="143" spans="1:4" x14ac:dyDescent="0.25">
      <c r="A143">
        <v>2178</v>
      </c>
      <c r="B143" s="7" t="s">
        <v>57</v>
      </c>
      <c r="C143" s="23">
        <v>84.048000000000002</v>
      </c>
      <c r="D143" s="28">
        <v>0</v>
      </c>
    </row>
    <row r="144" spans="1:4" x14ac:dyDescent="0.25">
      <c r="A144">
        <v>2178</v>
      </c>
      <c r="B144" s="7" t="s">
        <v>59</v>
      </c>
      <c r="C144" s="23">
        <v>84.048000000000002</v>
      </c>
      <c r="D144" s="28">
        <v>504129</v>
      </c>
    </row>
    <row r="145" spans="1:4" x14ac:dyDescent="0.25">
      <c r="A145">
        <v>2178</v>
      </c>
      <c r="B145" s="7" t="s">
        <v>61</v>
      </c>
      <c r="C145" s="23">
        <v>84.048000000000002</v>
      </c>
      <c r="D145" s="28">
        <v>0</v>
      </c>
    </row>
    <row r="146" spans="1:4" x14ac:dyDescent="0.25">
      <c r="A146">
        <v>2178</v>
      </c>
      <c r="B146" s="7" t="s">
        <v>60</v>
      </c>
      <c r="C146" s="23">
        <v>84.048000000000002</v>
      </c>
      <c r="D146" s="28">
        <v>0</v>
      </c>
    </row>
    <row r="147" spans="1:4" x14ac:dyDescent="0.25">
      <c r="A147">
        <v>2178</v>
      </c>
      <c r="B147" s="7" t="s">
        <v>62</v>
      </c>
      <c r="C147" s="23">
        <v>84.048000000000002</v>
      </c>
      <c r="D147" s="28">
        <v>334534</v>
      </c>
    </row>
    <row r="148" spans="1:4" x14ac:dyDescent="0.25">
      <c r="A148">
        <v>2178</v>
      </c>
      <c r="B148" s="7" t="s">
        <v>27</v>
      </c>
      <c r="C148" s="23">
        <v>84.048000000000002</v>
      </c>
      <c r="D148" s="28">
        <v>477390</v>
      </c>
    </row>
    <row r="149" spans="1:4" x14ac:dyDescent="0.25">
      <c r="A149">
        <v>2178</v>
      </c>
      <c r="B149" s="7" t="s">
        <v>149</v>
      </c>
      <c r="C149" s="23">
        <v>84.048000000000002</v>
      </c>
      <c r="D149" s="28">
        <v>0</v>
      </c>
    </row>
    <row r="150" spans="1:4" x14ac:dyDescent="0.25">
      <c r="A150">
        <v>2178</v>
      </c>
      <c r="B150" s="7" t="s">
        <v>122</v>
      </c>
      <c r="C150" s="23">
        <v>84.048000000000002</v>
      </c>
      <c r="D150" s="28">
        <v>0</v>
      </c>
    </row>
    <row r="151" spans="1:4" x14ac:dyDescent="0.25">
      <c r="A151">
        <v>2178</v>
      </c>
      <c r="B151" s="7" t="s">
        <v>123</v>
      </c>
      <c r="C151" s="23">
        <v>84.048000000000002</v>
      </c>
      <c r="D151" s="28">
        <v>0</v>
      </c>
    </row>
    <row r="152" spans="1:4" x14ac:dyDescent="0.25">
      <c r="A152">
        <v>2178</v>
      </c>
      <c r="B152" s="10" t="s">
        <v>34</v>
      </c>
      <c r="C152" s="23">
        <v>84.048000000000002</v>
      </c>
      <c r="D152" s="28">
        <v>0</v>
      </c>
    </row>
    <row r="153" spans="1:4" x14ac:dyDescent="0.25">
      <c r="A153">
        <v>2178</v>
      </c>
      <c r="B153" s="7" t="s">
        <v>58</v>
      </c>
      <c r="C153" s="23">
        <v>84.048000000000002</v>
      </c>
      <c r="D153" s="28">
        <v>0</v>
      </c>
    </row>
    <row r="154" spans="1:4" x14ac:dyDescent="0.25">
      <c r="A154">
        <v>2178</v>
      </c>
      <c r="B154" s="7" t="s">
        <v>53</v>
      </c>
      <c r="C154" s="23">
        <v>84.048000000000002</v>
      </c>
      <c r="D154" s="28">
        <v>0</v>
      </c>
    </row>
    <row r="155" spans="1:4" x14ac:dyDescent="0.25">
      <c r="A155">
        <v>2178</v>
      </c>
      <c r="B155" s="12" t="s">
        <v>25</v>
      </c>
      <c r="C155" s="23">
        <v>84.048000000000002</v>
      </c>
      <c r="D155" s="28">
        <v>0</v>
      </c>
    </row>
    <row r="156" spans="1:4" x14ac:dyDescent="0.25">
      <c r="A156">
        <v>2178</v>
      </c>
      <c r="B156" s="10" t="s">
        <v>38</v>
      </c>
      <c r="C156" s="23">
        <v>84.048000000000002</v>
      </c>
      <c r="D156" s="28">
        <v>0</v>
      </c>
    </row>
    <row r="157" spans="1:4" x14ac:dyDescent="0.25">
      <c r="A157">
        <v>2178</v>
      </c>
      <c r="B157" s="7" t="s">
        <v>35</v>
      </c>
      <c r="C157" s="23">
        <v>84.048000000000002</v>
      </c>
      <c r="D157" s="28">
        <v>0</v>
      </c>
    </row>
    <row r="158" spans="1:4" x14ac:dyDescent="0.25">
      <c r="A158">
        <v>2178</v>
      </c>
      <c r="B158" s="7" t="s">
        <v>17</v>
      </c>
      <c r="C158" s="23">
        <v>84.048000000000002</v>
      </c>
      <c r="D158" s="28">
        <v>0</v>
      </c>
    </row>
    <row r="159" spans="1:4" x14ac:dyDescent="0.25">
      <c r="A159">
        <v>2178</v>
      </c>
      <c r="B159" s="7" t="s">
        <v>22</v>
      </c>
      <c r="C159" s="23">
        <v>84.048000000000002</v>
      </c>
      <c r="D159" s="28">
        <v>0</v>
      </c>
    </row>
    <row r="160" spans="1:4" x14ac:dyDescent="0.25">
      <c r="A160">
        <v>2178</v>
      </c>
      <c r="B160" s="7" t="s">
        <v>16</v>
      </c>
      <c r="C160" s="23">
        <v>84.048000000000002</v>
      </c>
      <c r="D160" s="28">
        <v>0</v>
      </c>
    </row>
    <row r="161" spans="1:5" x14ac:dyDescent="0.25">
      <c r="A161">
        <v>2178</v>
      </c>
      <c r="B161" s="10" t="s">
        <v>39</v>
      </c>
      <c r="C161" s="23">
        <v>84.048000000000002</v>
      </c>
      <c r="D161" s="28">
        <v>0</v>
      </c>
    </row>
    <row r="162" spans="1:5" x14ac:dyDescent="0.25">
      <c r="A162">
        <v>2178</v>
      </c>
      <c r="B162" s="7" t="s">
        <v>42</v>
      </c>
      <c r="C162" s="23">
        <v>84.048000000000002</v>
      </c>
      <c r="D162" s="28">
        <v>196085</v>
      </c>
    </row>
    <row r="163" spans="1:5" x14ac:dyDescent="0.25">
      <c r="A163">
        <v>2178</v>
      </c>
      <c r="B163" s="7" t="s">
        <v>137</v>
      </c>
      <c r="C163" s="23">
        <v>84.048000000000002</v>
      </c>
      <c r="D163" s="28">
        <v>3951</v>
      </c>
    </row>
    <row r="164" spans="1:5" x14ac:dyDescent="0.25">
      <c r="A164">
        <v>2178</v>
      </c>
      <c r="B164" s="7" t="s">
        <v>138</v>
      </c>
      <c r="C164" s="23">
        <v>84.048000000000002</v>
      </c>
      <c r="D164" s="28">
        <v>0</v>
      </c>
    </row>
    <row r="165" spans="1:5" x14ac:dyDescent="0.25">
      <c r="A165">
        <v>2178</v>
      </c>
      <c r="B165" s="7" t="s">
        <v>139</v>
      </c>
      <c r="C165" s="23">
        <v>84.048000000000002</v>
      </c>
      <c r="D165" s="28">
        <v>0</v>
      </c>
    </row>
    <row r="166" spans="1:5" x14ac:dyDescent="0.25">
      <c r="A166">
        <v>2178</v>
      </c>
      <c r="B166" s="7" t="s">
        <v>140</v>
      </c>
      <c r="C166" s="23">
        <v>84.048000000000002</v>
      </c>
      <c r="D166" s="28">
        <v>0</v>
      </c>
    </row>
    <row r="167" spans="1:5" x14ac:dyDescent="0.25">
      <c r="A167">
        <v>2178</v>
      </c>
      <c r="B167" s="7" t="s">
        <v>125</v>
      </c>
      <c r="C167" s="23">
        <v>84.048000000000002</v>
      </c>
      <c r="D167" s="28">
        <v>84213</v>
      </c>
    </row>
    <row r="168" spans="1:5" x14ac:dyDescent="0.25">
      <c r="A168">
        <v>2178</v>
      </c>
      <c r="B168" s="7" t="s">
        <v>124</v>
      </c>
      <c r="C168" s="23">
        <v>84.048000000000002</v>
      </c>
      <c r="D168" s="28">
        <v>62089</v>
      </c>
    </row>
    <row r="169" spans="1:5" x14ac:dyDescent="0.25">
      <c r="A169">
        <v>2178</v>
      </c>
      <c r="B169" s="7" t="s">
        <v>151</v>
      </c>
      <c r="C169" s="23">
        <v>84.048000000000002</v>
      </c>
      <c r="D169" s="28">
        <v>0</v>
      </c>
    </row>
    <row r="170" spans="1:5" x14ac:dyDescent="0.25">
      <c r="A170">
        <v>2178</v>
      </c>
      <c r="B170" s="7" t="s">
        <v>18</v>
      </c>
      <c r="C170" s="23">
        <v>84.048000000000002</v>
      </c>
      <c r="D170" s="28">
        <v>0</v>
      </c>
    </row>
    <row r="171" spans="1:5" x14ac:dyDescent="0.25">
      <c r="A171">
        <v>2178</v>
      </c>
      <c r="B171" s="7" t="s">
        <v>30</v>
      </c>
      <c r="C171" s="23">
        <v>84.048000000000002</v>
      </c>
      <c r="D171" s="28">
        <v>0</v>
      </c>
    </row>
    <row r="172" spans="1:5" x14ac:dyDescent="0.25">
      <c r="A172">
        <v>2178</v>
      </c>
      <c r="B172" s="7" t="s">
        <v>21</v>
      </c>
      <c r="C172" s="23">
        <v>84.048000000000002</v>
      </c>
      <c r="D172" s="28">
        <v>396154</v>
      </c>
    </row>
    <row r="173" spans="1:5" x14ac:dyDescent="0.25">
      <c r="A173">
        <v>2178</v>
      </c>
      <c r="B173" s="7" t="s">
        <v>32</v>
      </c>
      <c r="C173" s="23">
        <v>84.048000000000002</v>
      </c>
      <c r="D173" s="28">
        <v>0</v>
      </c>
      <c r="E173" s="2"/>
    </row>
    <row r="174" spans="1:5" x14ac:dyDescent="0.25">
      <c r="A174">
        <v>2178</v>
      </c>
      <c r="B174" s="7" t="s">
        <v>15</v>
      </c>
      <c r="C174" s="23">
        <v>84.195999999999998</v>
      </c>
      <c r="D174" s="28">
        <v>0</v>
      </c>
    </row>
    <row r="175" spans="1:5" x14ac:dyDescent="0.25">
      <c r="A175">
        <v>2178</v>
      </c>
      <c r="B175" s="7" t="s">
        <v>19</v>
      </c>
      <c r="C175" s="23">
        <v>84.195999999999998</v>
      </c>
      <c r="D175" s="28">
        <v>0</v>
      </c>
    </row>
    <row r="176" spans="1:5" x14ac:dyDescent="0.25">
      <c r="A176">
        <v>2178</v>
      </c>
      <c r="B176" s="7" t="s">
        <v>20</v>
      </c>
      <c r="C176" s="23">
        <v>84.195999999999998</v>
      </c>
      <c r="D176" s="28">
        <v>0</v>
      </c>
    </row>
    <row r="177" spans="1:4" x14ac:dyDescent="0.25">
      <c r="A177">
        <v>2178</v>
      </c>
      <c r="B177" s="7" t="s">
        <v>23</v>
      </c>
      <c r="C177" s="23">
        <v>84.195999999999998</v>
      </c>
      <c r="D177" s="28">
        <v>0</v>
      </c>
    </row>
    <row r="178" spans="1:4" x14ac:dyDescent="0.25">
      <c r="A178">
        <v>2178</v>
      </c>
      <c r="B178" s="7" t="s">
        <v>24</v>
      </c>
      <c r="C178" s="23">
        <v>84.195999999999998</v>
      </c>
      <c r="D178" s="28">
        <v>0</v>
      </c>
    </row>
    <row r="179" spans="1:4" x14ac:dyDescent="0.25">
      <c r="A179">
        <v>2178</v>
      </c>
      <c r="B179" s="7" t="s">
        <v>26</v>
      </c>
      <c r="C179" s="23">
        <v>84.195999999999998</v>
      </c>
      <c r="D179" s="28">
        <v>0</v>
      </c>
    </row>
    <row r="180" spans="1:4" x14ac:dyDescent="0.25">
      <c r="A180">
        <v>2178</v>
      </c>
      <c r="B180" s="7" t="s">
        <v>28</v>
      </c>
      <c r="C180" s="23">
        <v>84.195999999999998</v>
      </c>
      <c r="D180" s="28">
        <v>0</v>
      </c>
    </row>
    <row r="181" spans="1:4" x14ac:dyDescent="0.25">
      <c r="A181">
        <v>2178</v>
      </c>
      <c r="B181" s="7" t="s">
        <v>29</v>
      </c>
      <c r="C181" s="23">
        <v>84.195999999999998</v>
      </c>
      <c r="D181" s="28">
        <v>0</v>
      </c>
    </row>
    <row r="182" spans="1:4" x14ac:dyDescent="0.25">
      <c r="A182">
        <v>2178</v>
      </c>
      <c r="B182" s="8" t="s">
        <v>31</v>
      </c>
      <c r="C182" s="23">
        <v>84.195999999999998</v>
      </c>
      <c r="D182" s="28">
        <v>0</v>
      </c>
    </row>
    <row r="183" spans="1:4" x14ac:dyDescent="0.25">
      <c r="A183">
        <v>2178</v>
      </c>
      <c r="B183" s="7" t="s">
        <v>33</v>
      </c>
      <c r="C183" s="23">
        <v>84.195999999999998</v>
      </c>
      <c r="D183" s="28">
        <v>0</v>
      </c>
    </row>
    <row r="184" spans="1:4" x14ac:dyDescent="0.25">
      <c r="A184">
        <v>2178</v>
      </c>
      <c r="B184" s="7" t="s">
        <v>36</v>
      </c>
      <c r="C184" s="23">
        <v>84.195999999999998</v>
      </c>
      <c r="D184" s="28">
        <v>0</v>
      </c>
    </row>
    <row r="185" spans="1:4" x14ac:dyDescent="0.25">
      <c r="A185">
        <v>2178</v>
      </c>
      <c r="B185" s="7" t="s">
        <v>37</v>
      </c>
      <c r="C185" s="23">
        <v>84.195999999999998</v>
      </c>
      <c r="D185" s="28">
        <v>0</v>
      </c>
    </row>
    <row r="186" spans="1:4" x14ac:dyDescent="0.25">
      <c r="A186">
        <v>2178</v>
      </c>
      <c r="B186" s="7" t="s">
        <v>40</v>
      </c>
      <c r="C186" s="23">
        <v>84.195999999999998</v>
      </c>
      <c r="D186" s="28">
        <v>0</v>
      </c>
    </row>
    <row r="187" spans="1:4" x14ac:dyDescent="0.25">
      <c r="A187">
        <v>2178</v>
      </c>
      <c r="B187" s="7" t="s">
        <v>41</v>
      </c>
      <c r="C187" s="23">
        <v>84.195999999999998</v>
      </c>
      <c r="D187" s="28">
        <v>0</v>
      </c>
    </row>
    <row r="188" spans="1:4" x14ac:dyDescent="0.25">
      <c r="A188">
        <v>2178</v>
      </c>
      <c r="B188" s="12" t="s">
        <v>43</v>
      </c>
      <c r="C188" s="23">
        <v>84.195999999999998</v>
      </c>
      <c r="D188" s="28">
        <v>36692</v>
      </c>
    </row>
    <row r="189" spans="1:4" x14ac:dyDescent="0.25">
      <c r="A189">
        <v>2178</v>
      </c>
      <c r="B189" s="7" t="s">
        <v>44</v>
      </c>
      <c r="C189" s="23">
        <v>84.195999999999998</v>
      </c>
      <c r="D189" s="28">
        <v>0</v>
      </c>
    </row>
    <row r="190" spans="1:4" x14ac:dyDescent="0.25">
      <c r="A190">
        <v>2178</v>
      </c>
      <c r="B190" s="7" t="s">
        <v>46</v>
      </c>
      <c r="C190" s="23">
        <v>84.195999999999998</v>
      </c>
      <c r="D190" s="28">
        <v>24068</v>
      </c>
    </row>
    <row r="191" spans="1:4" x14ac:dyDescent="0.25">
      <c r="A191">
        <v>2178</v>
      </c>
      <c r="B191" s="7" t="s">
        <v>45</v>
      </c>
      <c r="C191" s="23">
        <v>84.195999999999998</v>
      </c>
      <c r="D191" s="28">
        <v>0</v>
      </c>
    </row>
    <row r="192" spans="1:4" x14ac:dyDescent="0.25">
      <c r="A192">
        <v>2178</v>
      </c>
      <c r="B192" s="7" t="s">
        <v>47</v>
      </c>
      <c r="C192" s="23">
        <v>84.195999999999998</v>
      </c>
      <c r="D192" s="28">
        <v>39176</v>
      </c>
    </row>
    <row r="193" spans="1:4" x14ac:dyDescent="0.25">
      <c r="A193">
        <v>2178</v>
      </c>
      <c r="B193" s="7" t="s">
        <v>48</v>
      </c>
      <c r="C193" s="23">
        <v>84.195999999999998</v>
      </c>
      <c r="D193" s="28">
        <v>0</v>
      </c>
    </row>
    <row r="194" spans="1:4" x14ac:dyDescent="0.25">
      <c r="A194">
        <v>2178</v>
      </c>
      <c r="B194" s="7" t="s">
        <v>49</v>
      </c>
      <c r="C194" s="23">
        <v>84.195999999999998</v>
      </c>
      <c r="D194" s="28">
        <v>0</v>
      </c>
    </row>
    <row r="195" spans="1:4" x14ac:dyDescent="0.25">
      <c r="A195">
        <v>2178</v>
      </c>
      <c r="B195" s="7" t="s">
        <v>50</v>
      </c>
      <c r="C195" s="23">
        <v>84.195999999999998</v>
      </c>
      <c r="D195" s="28">
        <v>0</v>
      </c>
    </row>
    <row r="196" spans="1:4" x14ac:dyDescent="0.25">
      <c r="A196">
        <v>2178</v>
      </c>
      <c r="B196" s="7" t="s">
        <v>51</v>
      </c>
      <c r="C196" s="23">
        <v>84.195999999999998</v>
      </c>
      <c r="D196" s="28">
        <v>0</v>
      </c>
    </row>
    <row r="197" spans="1:4" x14ac:dyDescent="0.25">
      <c r="A197">
        <v>2178</v>
      </c>
      <c r="B197" s="7" t="s">
        <v>52</v>
      </c>
      <c r="C197" s="23">
        <v>84.195999999999998</v>
      </c>
      <c r="D197" s="28">
        <v>0</v>
      </c>
    </row>
    <row r="198" spans="1:4" x14ac:dyDescent="0.25">
      <c r="A198">
        <v>2178</v>
      </c>
      <c r="B198" s="7" t="s">
        <v>54</v>
      </c>
      <c r="C198" s="23">
        <v>84.195999999999998</v>
      </c>
      <c r="D198" s="28">
        <v>0</v>
      </c>
    </row>
    <row r="199" spans="1:4" x14ac:dyDescent="0.25">
      <c r="A199">
        <v>2178</v>
      </c>
      <c r="B199" s="7" t="s">
        <v>55</v>
      </c>
      <c r="C199" s="23">
        <v>84.195999999999998</v>
      </c>
      <c r="D199" s="28">
        <v>0</v>
      </c>
    </row>
    <row r="200" spans="1:4" x14ac:dyDescent="0.25">
      <c r="A200">
        <v>2178</v>
      </c>
      <c r="B200" s="7" t="s">
        <v>56</v>
      </c>
      <c r="C200" s="23">
        <v>84.195999999999998</v>
      </c>
      <c r="D200" s="28">
        <v>0</v>
      </c>
    </row>
    <row r="201" spans="1:4" x14ac:dyDescent="0.25">
      <c r="A201">
        <v>2178</v>
      </c>
      <c r="B201" s="7" t="s">
        <v>57</v>
      </c>
      <c r="C201" s="23">
        <v>84.195999999999998</v>
      </c>
      <c r="D201" s="28">
        <v>0</v>
      </c>
    </row>
    <row r="202" spans="1:4" x14ac:dyDescent="0.25">
      <c r="A202">
        <v>2178</v>
      </c>
      <c r="B202" s="7" t="s">
        <v>59</v>
      </c>
      <c r="C202" s="23">
        <v>84.195999999999998</v>
      </c>
      <c r="D202" s="28">
        <v>19412</v>
      </c>
    </row>
    <row r="203" spans="1:4" x14ac:dyDescent="0.25">
      <c r="A203">
        <v>2178</v>
      </c>
      <c r="B203" s="7" t="s">
        <v>61</v>
      </c>
      <c r="C203" s="23">
        <v>84.195999999999998</v>
      </c>
      <c r="D203" s="28">
        <v>0</v>
      </c>
    </row>
    <row r="204" spans="1:4" x14ac:dyDescent="0.25">
      <c r="A204">
        <v>2178</v>
      </c>
      <c r="B204" s="7" t="s">
        <v>60</v>
      </c>
      <c r="C204" s="23">
        <v>84.195999999999998</v>
      </c>
      <c r="D204" s="28">
        <v>0</v>
      </c>
    </row>
    <row r="205" spans="1:4" x14ac:dyDescent="0.25">
      <c r="A205">
        <v>2178</v>
      </c>
      <c r="B205" s="7" t="s">
        <v>62</v>
      </c>
      <c r="C205" s="23">
        <v>84.195999999999998</v>
      </c>
      <c r="D205" s="28">
        <v>40417</v>
      </c>
    </row>
    <row r="206" spans="1:4" x14ac:dyDescent="0.25">
      <c r="A206">
        <v>2178</v>
      </c>
      <c r="B206" s="7" t="s">
        <v>27</v>
      </c>
      <c r="C206" s="23">
        <v>84.195999999999998</v>
      </c>
      <c r="D206" s="28">
        <v>0</v>
      </c>
    </row>
    <row r="207" spans="1:4" x14ac:dyDescent="0.25">
      <c r="A207">
        <v>2178</v>
      </c>
      <c r="B207" s="7" t="s">
        <v>149</v>
      </c>
      <c r="C207" s="23">
        <v>84.195999999999998</v>
      </c>
      <c r="D207" s="28">
        <v>0</v>
      </c>
    </row>
    <row r="208" spans="1:4" x14ac:dyDescent="0.25">
      <c r="A208">
        <v>2178</v>
      </c>
      <c r="B208" s="7" t="s">
        <v>122</v>
      </c>
      <c r="C208" s="23">
        <v>84.195999999999998</v>
      </c>
      <c r="D208" s="28">
        <v>0</v>
      </c>
    </row>
    <row r="209" spans="1:4" x14ac:dyDescent="0.25">
      <c r="A209">
        <v>2178</v>
      </c>
      <c r="B209" s="7" t="s">
        <v>123</v>
      </c>
      <c r="C209" s="23">
        <v>84.195999999999998</v>
      </c>
      <c r="D209" s="28">
        <v>0</v>
      </c>
    </row>
    <row r="210" spans="1:4" x14ac:dyDescent="0.25">
      <c r="A210">
        <v>2178</v>
      </c>
      <c r="B210" s="10" t="s">
        <v>34</v>
      </c>
      <c r="C210" s="23">
        <v>84.195999999999998</v>
      </c>
      <c r="D210" s="28">
        <v>0</v>
      </c>
    </row>
    <row r="211" spans="1:4" x14ac:dyDescent="0.25">
      <c r="A211">
        <v>2178</v>
      </c>
      <c r="B211" s="7" t="s">
        <v>58</v>
      </c>
      <c r="C211" s="23">
        <v>84.195999999999998</v>
      </c>
      <c r="D211" s="28">
        <v>0</v>
      </c>
    </row>
    <row r="212" spans="1:4" x14ac:dyDescent="0.25">
      <c r="A212">
        <v>2178</v>
      </c>
      <c r="B212" s="7" t="s">
        <v>53</v>
      </c>
      <c r="C212" s="23">
        <v>84.195999999999998</v>
      </c>
      <c r="D212" s="28">
        <v>0</v>
      </c>
    </row>
    <row r="213" spans="1:4" x14ac:dyDescent="0.25">
      <c r="A213">
        <v>2178</v>
      </c>
      <c r="B213" s="12" t="s">
        <v>25</v>
      </c>
      <c r="C213" s="23">
        <v>84.195999999999998</v>
      </c>
      <c r="D213" s="28">
        <v>0</v>
      </c>
    </row>
    <row r="214" spans="1:4" x14ac:dyDescent="0.25">
      <c r="A214">
        <v>2178</v>
      </c>
      <c r="B214" s="10" t="s">
        <v>38</v>
      </c>
      <c r="C214" s="23">
        <v>84.195999999999998</v>
      </c>
      <c r="D214" s="28">
        <v>0</v>
      </c>
    </row>
    <row r="215" spans="1:4" x14ac:dyDescent="0.25">
      <c r="A215">
        <v>2178</v>
      </c>
      <c r="B215" s="7" t="s">
        <v>35</v>
      </c>
      <c r="C215" s="23">
        <v>84.195999999999998</v>
      </c>
      <c r="D215" s="28">
        <v>0</v>
      </c>
    </row>
    <row r="216" spans="1:4" x14ac:dyDescent="0.25">
      <c r="A216">
        <v>2178</v>
      </c>
      <c r="B216" s="7" t="s">
        <v>17</v>
      </c>
      <c r="C216" s="23">
        <v>84.195999999999998</v>
      </c>
      <c r="D216" s="28">
        <v>0</v>
      </c>
    </row>
    <row r="217" spans="1:4" x14ac:dyDescent="0.25">
      <c r="A217">
        <v>2178</v>
      </c>
      <c r="B217" s="7" t="s">
        <v>22</v>
      </c>
      <c r="C217" s="23">
        <v>84.195999999999998</v>
      </c>
      <c r="D217" s="28">
        <v>0</v>
      </c>
    </row>
    <row r="218" spans="1:4" x14ac:dyDescent="0.25">
      <c r="A218">
        <v>2178</v>
      </c>
      <c r="B218" s="7" t="s">
        <v>16</v>
      </c>
      <c r="C218" s="23">
        <v>84.195999999999998</v>
      </c>
      <c r="D218" s="28">
        <v>0</v>
      </c>
    </row>
    <row r="219" spans="1:4" x14ac:dyDescent="0.25">
      <c r="A219">
        <v>2178</v>
      </c>
      <c r="B219" s="10" t="s">
        <v>39</v>
      </c>
      <c r="C219" s="23">
        <v>84.195999999999998</v>
      </c>
      <c r="D219" s="28">
        <v>0</v>
      </c>
    </row>
    <row r="220" spans="1:4" x14ac:dyDescent="0.25">
      <c r="A220">
        <v>2178</v>
      </c>
      <c r="B220" s="7" t="s">
        <v>42</v>
      </c>
      <c r="C220" s="23">
        <v>84.195999999999998</v>
      </c>
      <c r="D220" s="28">
        <v>0</v>
      </c>
    </row>
    <row r="221" spans="1:4" x14ac:dyDescent="0.25">
      <c r="A221">
        <v>2178</v>
      </c>
      <c r="B221" s="7" t="s">
        <v>125</v>
      </c>
      <c r="C221" s="23">
        <v>84.195999999999998</v>
      </c>
      <c r="D221" s="28">
        <v>0</v>
      </c>
    </row>
    <row r="222" spans="1:4" x14ac:dyDescent="0.25">
      <c r="A222">
        <v>2178</v>
      </c>
      <c r="B222" s="7" t="s">
        <v>124</v>
      </c>
      <c r="C222" s="23">
        <v>84.195999999999998</v>
      </c>
      <c r="D222" s="28">
        <v>0</v>
      </c>
    </row>
    <row r="223" spans="1:4" x14ac:dyDescent="0.25">
      <c r="A223">
        <v>2178</v>
      </c>
      <c r="B223" s="7" t="s">
        <v>151</v>
      </c>
      <c r="C223" s="23">
        <v>84.195999999999998</v>
      </c>
      <c r="D223" s="28">
        <v>0</v>
      </c>
    </row>
    <row r="224" spans="1:4" x14ac:dyDescent="0.25">
      <c r="A224">
        <v>2178</v>
      </c>
      <c r="B224" s="7" t="s">
        <v>18</v>
      </c>
      <c r="C224" s="23">
        <v>84.195999999999998</v>
      </c>
      <c r="D224" s="28">
        <v>0</v>
      </c>
    </row>
    <row r="225" spans="1:5" x14ac:dyDescent="0.25">
      <c r="A225">
        <v>2178</v>
      </c>
      <c r="B225" s="7" t="s">
        <v>30</v>
      </c>
      <c r="C225" s="23">
        <v>84.195999999999998</v>
      </c>
      <c r="D225" s="28">
        <v>0</v>
      </c>
    </row>
    <row r="226" spans="1:5" x14ac:dyDescent="0.25">
      <c r="A226">
        <v>2178</v>
      </c>
      <c r="B226" s="7" t="s">
        <v>21</v>
      </c>
      <c r="C226" s="23">
        <v>84.195999999999998</v>
      </c>
      <c r="D226" s="28">
        <v>0</v>
      </c>
    </row>
    <row r="227" spans="1:5" x14ac:dyDescent="0.25">
      <c r="A227">
        <v>2178</v>
      </c>
      <c r="B227" s="7" t="s">
        <v>32</v>
      </c>
      <c r="C227" s="23">
        <v>84.195999999999998</v>
      </c>
      <c r="D227" s="28">
        <v>0</v>
      </c>
      <c r="E227" s="2"/>
    </row>
    <row r="228" spans="1:5" x14ac:dyDescent="0.25">
      <c r="A228">
        <v>2178</v>
      </c>
      <c r="B228" s="7" t="s">
        <v>15</v>
      </c>
      <c r="C228" s="23">
        <v>84.287000000000006</v>
      </c>
      <c r="D228" s="28">
        <v>0</v>
      </c>
    </row>
    <row r="229" spans="1:5" x14ac:dyDescent="0.25">
      <c r="A229">
        <v>2178</v>
      </c>
      <c r="B229" s="7" t="s">
        <v>19</v>
      </c>
      <c r="C229" s="23">
        <v>84.287000000000006</v>
      </c>
      <c r="D229" s="28">
        <v>0</v>
      </c>
    </row>
    <row r="230" spans="1:5" x14ac:dyDescent="0.25">
      <c r="A230">
        <v>2178</v>
      </c>
      <c r="B230" s="7" t="s">
        <v>20</v>
      </c>
      <c r="C230" s="23">
        <v>84.287000000000006</v>
      </c>
      <c r="D230" s="28">
        <v>281674</v>
      </c>
    </row>
    <row r="231" spans="1:5" x14ac:dyDescent="0.25">
      <c r="A231">
        <v>2178</v>
      </c>
      <c r="B231" s="7" t="s">
        <v>23</v>
      </c>
      <c r="C231" s="23">
        <v>84.287000000000006</v>
      </c>
      <c r="D231" s="28">
        <v>0</v>
      </c>
    </row>
    <row r="232" spans="1:5" x14ac:dyDescent="0.25">
      <c r="A232">
        <v>2178</v>
      </c>
      <c r="B232" s="7" t="s">
        <v>24</v>
      </c>
      <c r="C232" s="23">
        <v>84.287000000000006</v>
      </c>
      <c r="D232" s="28">
        <v>0</v>
      </c>
    </row>
    <row r="233" spans="1:5" x14ac:dyDescent="0.25">
      <c r="A233">
        <v>2178</v>
      </c>
      <c r="B233" s="7" t="s">
        <v>26</v>
      </c>
      <c r="C233" s="23">
        <v>84.287000000000006</v>
      </c>
      <c r="D233" s="28">
        <v>235340</v>
      </c>
    </row>
    <row r="234" spans="1:5" x14ac:dyDescent="0.25">
      <c r="A234">
        <v>2178</v>
      </c>
      <c r="B234" s="7" t="s">
        <v>28</v>
      </c>
      <c r="C234" s="23">
        <v>84.287000000000006</v>
      </c>
      <c r="D234" s="28">
        <v>0</v>
      </c>
    </row>
    <row r="235" spans="1:5" x14ac:dyDescent="0.25">
      <c r="A235">
        <v>2178</v>
      </c>
      <c r="B235" s="7" t="s">
        <v>29</v>
      </c>
      <c r="C235" s="23">
        <v>84.287000000000006</v>
      </c>
      <c r="D235" s="28">
        <v>0</v>
      </c>
    </row>
    <row r="236" spans="1:5" x14ac:dyDescent="0.25">
      <c r="A236">
        <v>2178</v>
      </c>
      <c r="B236" s="8" t="s">
        <v>31</v>
      </c>
      <c r="C236" s="23">
        <v>84.287000000000006</v>
      </c>
      <c r="D236" s="28">
        <v>0</v>
      </c>
    </row>
    <row r="237" spans="1:5" x14ac:dyDescent="0.25">
      <c r="A237">
        <v>2178</v>
      </c>
      <c r="B237" s="7" t="s">
        <v>33</v>
      </c>
      <c r="C237" s="23">
        <v>84.287000000000006</v>
      </c>
      <c r="D237" s="28">
        <v>0</v>
      </c>
    </row>
    <row r="238" spans="1:5" x14ac:dyDescent="0.25">
      <c r="A238">
        <v>2178</v>
      </c>
      <c r="B238" s="7" t="s">
        <v>36</v>
      </c>
      <c r="C238" s="23">
        <v>84.287000000000006</v>
      </c>
      <c r="D238" s="28">
        <v>0</v>
      </c>
    </row>
    <row r="239" spans="1:5" x14ac:dyDescent="0.25">
      <c r="A239">
        <v>2178</v>
      </c>
      <c r="B239" s="7" t="s">
        <v>37</v>
      </c>
      <c r="C239" s="23">
        <v>84.287000000000006</v>
      </c>
      <c r="D239" s="28">
        <v>0</v>
      </c>
    </row>
    <row r="240" spans="1:5" x14ac:dyDescent="0.25">
      <c r="A240">
        <v>2178</v>
      </c>
      <c r="B240" s="7" t="s">
        <v>40</v>
      </c>
      <c r="C240" s="23">
        <v>84.287000000000006</v>
      </c>
      <c r="D240" s="28">
        <v>0</v>
      </c>
    </row>
    <row r="241" spans="1:4" x14ac:dyDescent="0.25">
      <c r="A241">
        <v>2178</v>
      </c>
      <c r="B241" s="7" t="s">
        <v>41</v>
      </c>
      <c r="C241" s="23">
        <v>84.287000000000006</v>
      </c>
      <c r="D241" s="28">
        <v>0</v>
      </c>
    </row>
    <row r="242" spans="1:4" x14ac:dyDescent="0.25">
      <c r="A242">
        <v>2178</v>
      </c>
      <c r="B242" s="12" t="s">
        <v>43</v>
      </c>
      <c r="C242" s="23">
        <v>84.287000000000006</v>
      </c>
      <c r="D242" s="28">
        <v>0</v>
      </c>
    </row>
    <row r="243" spans="1:4" x14ac:dyDescent="0.25">
      <c r="A243">
        <v>2178</v>
      </c>
      <c r="B243" s="7" t="s">
        <v>44</v>
      </c>
      <c r="C243" s="23">
        <v>84.287000000000006</v>
      </c>
      <c r="D243" s="28">
        <v>0</v>
      </c>
    </row>
    <row r="244" spans="1:4" x14ac:dyDescent="0.25">
      <c r="A244">
        <v>2178</v>
      </c>
      <c r="B244" s="7" t="s">
        <v>46</v>
      </c>
      <c r="C244" s="23">
        <v>84.287000000000006</v>
      </c>
      <c r="D244" s="28">
        <v>0</v>
      </c>
    </row>
    <row r="245" spans="1:4" x14ac:dyDescent="0.25">
      <c r="A245">
        <v>2178</v>
      </c>
      <c r="B245" s="7" t="s">
        <v>45</v>
      </c>
      <c r="C245" s="23">
        <v>84.287000000000006</v>
      </c>
      <c r="D245" s="28">
        <v>0</v>
      </c>
    </row>
    <row r="246" spans="1:4" x14ac:dyDescent="0.25">
      <c r="A246">
        <v>2178</v>
      </c>
      <c r="B246" s="7" t="s">
        <v>47</v>
      </c>
      <c r="C246" s="23">
        <v>84.287000000000006</v>
      </c>
      <c r="D246" s="28">
        <v>95830</v>
      </c>
    </row>
    <row r="247" spans="1:4" x14ac:dyDescent="0.25">
      <c r="A247">
        <v>2178</v>
      </c>
      <c r="B247" s="7" t="s">
        <v>48</v>
      </c>
      <c r="C247" s="23">
        <v>84.287000000000006</v>
      </c>
      <c r="D247" s="28">
        <v>0</v>
      </c>
    </row>
    <row r="248" spans="1:4" x14ac:dyDescent="0.25">
      <c r="A248">
        <v>2178</v>
      </c>
      <c r="B248" s="7" t="s">
        <v>49</v>
      </c>
      <c r="C248" s="23">
        <v>84.287000000000006</v>
      </c>
      <c r="D248" s="28">
        <v>0</v>
      </c>
    </row>
    <row r="249" spans="1:4" x14ac:dyDescent="0.25">
      <c r="A249">
        <v>2178</v>
      </c>
      <c r="B249" s="7" t="s">
        <v>50</v>
      </c>
      <c r="C249" s="23">
        <v>84.287000000000006</v>
      </c>
      <c r="D249" s="28">
        <v>954804</v>
      </c>
    </row>
    <row r="250" spans="1:4" x14ac:dyDescent="0.25">
      <c r="A250">
        <v>2178</v>
      </c>
      <c r="B250" s="7" t="s">
        <v>51</v>
      </c>
      <c r="C250" s="23">
        <v>84.287000000000006</v>
      </c>
      <c r="D250" s="28">
        <v>0</v>
      </c>
    </row>
    <row r="251" spans="1:4" x14ac:dyDescent="0.25">
      <c r="A251">
        <v>2178</v>
      </c>
      <c r="B251" s="7" t="s">
        <v>52</v>
      </c>
      <c r="C251" s="23">
        <v>84.287000000000006</v>
      </c>
      <c r="D251" s="28">
        <v>0</v>
      </c>
    </row>
    <row r="252" spans="1:4" x14ac:dyDescent="0.25">
      <c r="A252">
        <v>2178</v>
      </c>
      <c r="B252" s="7" t="s">
        <v>54</v>
      </c>
      <c r="C252" s="23">
        <v>84.287000000000006</v>
      </c>
      <c r="D252" s="28">
        <v>0</v>
      </c>
    </row>
    <row r="253" spans="1:4" x14ac:dyDescent="0.25">
      <c r="A253">
        <v>2178</v>
      </c>
      <c r="B253" s="7" t="s">
        <v>55</v>
      </c>
      <c r="C253" s="23">
        <v>84.287000000000006</v>
      </c>
      <c r="D253" s="28">
        <v>0</v>
      </c>
    </row>
    <row r="254" spans="1:4" x14ac:dyDescent="0.25">
      <c r="A254">
        <v>2178</v>
      </c>
      <c r="B254" s="7" t="s">
        <v>56</v>
      </c>
      <c r="C254" s="23">
        <v>84.287000000000006</v>
      </c>
      <c r="D254" s="28">
        <v>0</v>
      </c>
    </row>
    <row r="255" spans="1:4" x14ac:dyDescent="0.25">
      <c r="A255">
        <v>2178</v>
      </c>
      <c r="B255" s="7" t="s">
        <v>57</v>
      </c>
      <c r="C255" s="23">
        <v>84.287000000000006</v>
      </c>
      <c r="D255" s="28">
        <v>0</v>
      </c>
    </row>
    <row r="256" spans="1:4" x14ac:dyDescent="0.25">
      <c r="A256">
        <v>2178</v>
      </c>
      <c r="B256" s="7" t="s">
        <v>59</v>
      </c>
      <c r="C256" s="23">
        <v>84.287000000000006</v>
      </c>
      <c r="D256" s="28">
        <v>0</v>
      </c>
    </row>
    <row r="257" spans="1:4" x14ac:dyDescent="0.25">
      <c r="A257">
        <v>2178</v>
      </c>
      <c r="B257" s="7" t="s">
        <v>61</v>
      </c>
      <c r="C257" s="23">
        <v>84.287000000000006</v>
      </c>
      <c r="D257" s="28">
        <v>0</v>
      </c>
    </row>
    <row r="258" spans="1:4" x14ac:dyDescent="0.25">
      <c r="A258">
        <v>2178</v>
      </c>
      <c r="B258" s="7" t="s">
        <v>60</v>
      </c>
      <c r="C258" s="23">
        <v>84.287000000000006</v>
      </c>
      <c r="D258" s="28">
        <v>0</v>
      </c>
    </row>
    <row r="259" spans="1:4" x14ac:dyDescent="0.25">
      <c r="A259">
        <v>2178</v>
      </c>
      <c r="B259" s="7" t="s">
        <v>62</v>
      </c>
      <c r="C259" s="23">
        <v>84.287000000000006</v>
      </c>
      <c r="D259" s="28">
        <v>598536</v>
      </c>
    </row>
    <row r="260" spans="1:4" x14ac:dyDescent="0.25">
      <c r="A260">
        <v>2178</v>
      </c>
      <c r="B260" s="7" t="s">
        <v>27</v>
      </c>
      <c r="C260" s="23">
        <v>84.287000000000006</v>
      </c>
      <c r="D260" s="28">
        <v>0</v>
      </c>
    </row>
    <row r="261" spans="1:4" x14ac:dyDescent="0.25">
      <c r="A261">
        <v>2178</v>
      </c>
      <c r="B261" s="7" t="s">
        <v>149</v>
      </c>
      <c r="C261" s="23">
        <v>84.287000000000006</v>
      </c>
      <c r="D261" s="28">
        <v>0</v>
      </c>
    </row>
    <row r="262" spans="1:4" x14ac:dyDescent="0.25">
      <c r="A262">
        <v>2178</v>
      </c>
      <c r="B262" s="7" t="s">
        <v>122</v>
      </c>
      <c r="C262" s="23">
        <v>84.287000000000006</v>
      </c>
      <c r="D262" s="28">
        <v>0</v>
      </c>
    </row>
    <row r="263" spans="1:4" x14ac:dyDescent="0.25">
      <c r="A263">
        <v>2178</v>
      </c>
      <c r="B263" s="7" t="s">
        <v>123</v>
      </c>
      <c r="C263" s="23">
        <v>84.287000000000006</v>
      </c>
      <c r="D263" s="28">
        <v>0</v>
      </c>
    </row>
    <row r="264" spans="1:4" x14ac:dyDescent="0.25">
      <c r="A264">
        <v>2178</v>
      </c>
      <c r="B264" s="10" t="s">
        <v>34</v>
      </c>
      <c r="C264" s="23">
        <v>84.287000000000006</v>
      </c>
      <c r="D264" s="28">
        <v>0</v>
      </c>
    </row>
    <row r="265" spans="1:4" x14ac:dyDescent="0.25">
      <c r="A265">
        <v>2178</v>
      </c>
      <c r="B265" s="7" t="s">
        <v>58</v>
      </c>
      <c r="C265" s="23">
        <v>84.287000000000006</v>
      </c>
      <c r="D265" s="28">
        <v>0</v>
      </c>
    </row>
    <row r="266" spans="1:4" x14ac:dyDescent="0.25">
      <c r="A266">
        <v>2178</v>
      </c>
      <c r="B266" s="7" t="s">
        <v>53</v>
      </c>
      <c r="C266" s="23">
        <v>84.287000000000006</v>
      </c>
      <c r="D266" s="28">
        <v>0</v>
      </c>
    </row>
    <row r="267" spans="1:4" x14ac:dyDescent="0.25">
      <c r="A267">
        <v>2178</v>
      </c>
      <c r="B267" s="12" t="s">
        <v>25</v>
      </c>
      <c r="C267" s="23">
        <v>84.287000000000006</v>
      </c>
      <c r="D267" s="28">
        <v>142970</v>
      </c>
    </row>
    <row r="268" spans="1:4" x14ac:dyDescent="0.25">
      <c r="A268">
        <v>2178</v>
      </c>
      <c r="B268" s="10" t="s">
        <v>38</v>
      </c>
      <c r="C268" s="23">
        <v>84.287000000000006</v>
      </c>
      <c r="D268" s="28">
        <v>0</v>
      </c>
    </row>
    <row r="269" spans="1:4" x14ac:dyDescent="0.25">
      <c r="A269">
        <v>2178</v>
      </c>
      <c r="B269" s="7" t="s">
        <v>35</v>
      </c>
      <c r="C269" s="23">
        <v>84.287000000000006</v>
      </c>
      <c r="D269" s="28">
        <v>0</v>
      </c>
    </row>
    <row r="270" spans="1:4" x14ac:dyDescent="0.25">
      <c r="A270">
        <v>2178</v>
      </c>
      <c r="B270" s="7" t="s">
        <v>17</v>
      </c>
      <c r="C270" s="23">
        <v>84.287000000000006</v>
      </c>
      <c r="D270" s="28">
        <v>0</v>
      </c>
    </row>
    <row r="271" spans="1:4" x14ac:dyDescent="0.25">
      <c r="A271">
        <v>2178</v>
      </c>
      <c r="B271" s="7" t="s">
        <v>22</v>
      </c>
      <c r="C271" s="23">
        <v>84.287000000000006</v>
      </c>
      <c r="D271" s="28">
        <v>0</v>
      </c>
    </row>
    <row r="272" spans="1:4" x14ac:dyDescent="0.25">
      <c r="A272">
        <v>2178</v>
      </c>
      <c r="B272" s="7" t="s">
        <v>16</v>
      </c>
      <c r="C272" s="23">
        <v>84.287000000000006</v>
      </c>
      <c r="D272" s="28">
        <v>0</v>
      </c>
    </row>
    <row r="273" spans="1:5" x14ac:dyDescent="0.25">
      <c r="A273">
        <v>2178</v>
      </c>
      <c r="B273" s="10" t="s">
        <v>39</v>
      </c>
      <c r="C273" s="23">
        <v>84.287000000000006</v>
      </c>
      <c r="D273" s="28">
        <v>83110</v>
      </c>
    </row>
    <row r="274" spans="1:5" x14ac:dyDescent="0.25">
      <c r="A274">
        <v>2178</v>
      </c>
      <c r="B274" s="7" t="s">
        <v>42</v>
      </c>
      <c r="C274" s="23">
        <v>84.287000000000006</v>
      </c>
      <c r="D274" s="28">
        <v>224160</v>
      </c>
    </row>
    <row r="275" spans="1:5" x14ac:dyDescent="0.25">
      <c r="A275">
        <v>2178</v>
      </c>
      <c r="B275" s="7" t="s">
        <v>125</v>
      </c>
      <c r="C275" s="23">
        <v>84.287000000000006</v>
      </c>
      <c r="D275" s="28">
        <v>0</v>
      </c>
    </row>
    <row r="276" spans="1:5" x14ac:dyDescent="0.25">
      <c r="A276">
        <v>2178</v>
      </c>
      <c r="B276" s="7" t="s">
        <v>124</v>
      </c>
      <c r="C276" s="23">
        <v>84.287000000000006</v>
      </c>
      <c r="D276" s="28">
        <v>0</v>
      </c>
    </row>
    <row r="277" spans="1:5" x14ac:dyDescent="0.25">
      <c r="A277">
        <v>2178</v>
      </c>
      <c r="B277" s="7" t="s">
        <v>151</v>
      </c>
      <c r="C277" s="23">
        <v>84.287000000000006</v>
      </c>
      <c r="D277" s="28">
        <v>0</v>
      </c>
    </row>
    <row r="278" spans="1:5" x14ac:dyDescent="0.25">
      <c r="A278">
        <v>2178</v>
      </c>
      <c r="B278" s="7" t="s">
        <v>18</v>
      </c>
      <c r="C278" s="23">
        <v>84.287000000000006</v>
      </c>
      <c r="D278" s="28">
        <v>0</v>
      </c>
    </row>
    <row r="279" spans="1:5" x14ac:dyDescent="0.25">
      <c r="A279">
        <v>2178</v>
      </c>
      <c r="B279" s="7" t="s">
        <v>30</v>
      </c>
      <c r="C279" s="23">
        <v>84.287000000000006</v>
      </c>
      <c r="D279" s="28">
        <v>0</v>
      </c>
    </row>
    <row r="280" spans="1:5" x14ac:dyDescent="0.25">
      <c r="A280">
        <v>2178</v>
      </c>
      <c r="B280" s="7" t="s">
        <v>21</v>
      </c>
      <c r="C280" s="23">
        <v>84.287000000000006</v>
      </c>
      <c r="D280" s="28">
        <v>0</v>
      </c>
    </row>
    <row r="281" spans="1:5" x14ac:dyDescent="0.25">
      <c r="A281">
        <v>2178</v>
      </c>
      <c r="B281" s="7" t="s">
        <v>32</v>
      </c>
      <c r="C281" s="23">
        <v>84.287000000000006</v>
      </c>
      <c r="D281" s="28">
        <v>0</v>
      </c>
      <c r="E281" s="2"/>
    </row>
    <row r="282" spans="1:5" x14ac:dyDescent="0.25">
      <c r="A282">
        <v>2178</v>
      </c>
      <c r="B282" s="7" t="s">
        <v>15</v>
      </c>
      <c r="C282" s="20">
        <v>84.376999999999995</v>
      </c>
      <c r="D282" s="28">
        <v>0</v>
      </c>
    </row>
    <row r="283" spans="1:5" x14ac:dyDescent="0.25">
      <c r="A283">
        <v>2178</v>
      </c>
      <c r="B283" s="7" t="s">
        <v>19</v>
      </c>
      <c r="C283" s="20">
        <v>84.376999999999995</v>
      </c>
      <c r="D283" s="28">
        <v>0</v>
      </c>
    </row>
    <row r="284" spans="1:5" x14ac:dyDescent="0.25">
      <c r="A284">
        <v>2178</v>
      </c>
      <c r="B284" s="7" t="s">
        <v>20</v>
      </c>
      <c r="C284" s="20">
        <v>84.376999999999995</v>
      </c>
      <c r="D284" s="28">
        <v>0</v>
      </c>
    </row>
    <row r="285" spans="1:5" x14ac:dyDescent="0.25">
      <c r="A285">
        <v>2178</v>
      </c>
      <c r="B285" s="7" t="s">
        <v>23</v>
      </c>
      <c r="C285" s="20">
        <v>84.376999999999995</v>
      </c>
      <c r="D285" s="28">
        <v>0</v>
      </c>
    </row>
    <row r="286" spans="1:5" x14ac:dyDescent="0.25">
      <c r="A286">
        <v>2178</v>
      </c>
      <c r="B286" s="7" t="s">
        <v>24</v>
      </c>
      <c r="C286" s="20">
        <v>84.376999999999995</v>
      </c>
      <c r="D286" s="28">
        <v>0</v>
      </c>
    </row>
    <row r="287" spans="1:5" x14ac:dyDescent="0.25">
      <c r="A287">
        <v>2178</v>
      </c>
      <c r="B287" s="7" t="s">
        <v>26</v>
      </c>
      <c r="C287" s="20">
        <v>84.376999999999995</v>
      </c>
      <c r="D287" s="28">
        <v>0</v>
      </c>
    </row>
    <row r="288" spans="1:5" x14ac:dyDescent="0.25">
      <c r="A288">
        <v>2178</v>
      </c>
      <c r="B288" s="7" t="s">
        <v>28</v>
      </c>
      <c r="C288" s="20">
        <v>84.376999999999995</v>
      </c>
      <c r="D288" s="28">
        <v>0</v>
      </c>
    </row>
    <row r="289" spans="1:4" x14ac:dyDescent="0.25">
      <c r="A289">
        <v>2178</v>
      </c>
      <c r="B289" s="7" t="s">
        <v>29</v>
      </c>
      <c r="C289" s="20">
        <v>84.376999999999995</v>
      </c>
      <c r="D289" s="28">
        <v>0</v>
      </c>
    </row>
    <row r="290" spans="1:4" x14ac:dyDescent="0.25">
      <c r="A290">
        <v>2178</v>
      </c>
      <c r="B290" s="8" t="s">
        <v>31</v>
      </c>
      <c r="C290" s="20">
        <v>84.376999999999995</v>
      </c>
      <c r="D290" s="28">
        <v>0</v>
      </c>
    </row>
    <row r="291" spans="1:4" x14ac:dyDescent="0.25">
      <c r="A291">
        <v>2178</v>
      </c>
      <c r="B291" s="7" t="s">
        <v>33</v>
      </c>
      <c r="C291" s="20">
        <v>84.376999999999995</v>
      </c>
      <c r="D291" s="28">
        <v>0</v>
      </c>
    </row>
    <row r="292" spans="1:4" x14ac:dyDescent="0.25">
      <c r="A292">
        <v>2178</v>
      </c>
      <c r="B292" s="7" t="s">
        <v>36</v>
      </c>
      <c r="C292" s="20">
        <v>84.376999999999995</v>
      </c>
      <c r="D292" s="28">
        <v>0</v>
      </c>
    </row>
    <row r="293" spans="1:4" x14ac:dyDescent="0.25">
      <c r="A293">
        <v>2178</v>
      </c>
      <c r="B293" s="7" t="s">
        <v>37</v>
      </c>
      <c r="C293" s="20">
        <v>84.376999999999995</v>
      </c>
      <c r="D293" s="28">
        <v>0</v>
      </c>
    </row>
    <row r="294" spans="1:4" x14ac:dyDescent="0.25">
      <c r="A294">
        <v>2178</v>
      </c>
      <c r="B294" s="7" t="s">
        <v>40</v>
      </c>
      <c r="C294" s="20">
        <v>84.376999999999995</v>
      </c>
      <c r="D294" s="28">
        <v>0</v>
      </c>
    </row>
    <row r="295" spans="1:4" x14ac:dyDescent="0.25">
      <c r="A295">
        <v>2178</v>
      </c>
      <c r="B295" s="7" t="s">
        <v>41</v>
      </c>
      <c r="C295" s="20">
        <v>84.376999999999995</v>
      </c>
      <c r="D295" s="28">
        <v>0</v>
      </c>
    </row>
    <row r="296" spans="1:4" x14ac:dyDescent="0.25">
      <c r="A296">
        <v>2178</v>
      </c>
      <c r="B296" s="12" t="s">
        <v>43</v>
      </c>
      <c r="C296" s="20">
        <v>84.376999999999995</v>
      </c>
      <c r="D296" s="28">
        <v>0</v>
      </c>
    </row>
    <row r="297" spans="1:4" x14ac:dyDescent="0.25">
      <c r="A297">
        <v>2178</v>
      </c>
      <c r="B297" s="7" t="s">
        <v>44</v>
      </c>
      <c r="C297" s="20">
        <v>84.376999999999995</v>
      </c>
      <c r="D297" s="28">
        <v>0</v>
      </c>
    </row>
    <row r="298" spans="1:4" x14ac:dyDescent="0.25">
      <c r="A298">
        <v>2178</v>
      </c>
      <c r="B298" s="7" t="s">
        <v>46</v>
      </c>
      <c r="C298" s="20">
        <v>84.376999999999995</v>
      </c>
      <c r="D298" s="28">
        <v>0</v>
      </c>
    </row>
    <row r="299" spans="1:4" x14ac:dyDescent="0.25">
      <c r="A299">
        <v>2178</v>
      </c>
      <c r="B299" s="7" t="s">
        <v>45</v>
      </c>
      <c r="C299" s="20">
        <v>84.376999999999995</v>
      </c>
      <c r="D299" s="28">
        <v>0</v>
      </c>
    </row>
    <row r="300" spans="1:4" x14ac:dyDescent="0.25">
      <c r="A300">
        <v>2178</v>
      </c>
      <c r="B300" s="7" t="s">
        <v>47</v>
      </c>
      <c r="C300" s="20">
        <v>84.376999999999995</v>
      </c>
      <c r="D300" s="28">
        <v>0</v>
      </c>
    </row>
    <row r="301" spans="1:4" x14ac:dyDescent="0.25">
      <c r="A301">
        <v>2178</v>
      </c>
      <c r="B301" s="7" t="s">
        <v>48</v>
      </c>
      <c r="C301" s="20">
        <v>84.376999999999995</v>
      </c>
      <c r="D301" s="28">
        <v>0</v>
      </c>
    </row>
    <row r="302" spans="1:4" x14ac:dyDescent="0.25">
      <c r="A302">
        <v>2178</v>
      </c>
      <c r="B302" s="7" t="s">
        <v>49</v>
      </c>
      <c r="C302" s="20">
        <v>84.376999999999995</v>
      </c>
      <c r="D302" s="28">
        <v>0</v>
      </c>
    </row>
    <row r="303" spans="1:4" x14ac:dyDescent="0.25">
      <c r="A303">
        <v>2178</v>
      </c>
      <c r="B303" s="7" t="s">
        <v>50</v>
      </c>
      <c r="C303" s="20">
        <v>84.376999999999995</v>
      </c>
      <c r="D303" s="28">
        <v>0</v>
      </c>
    </row>
    <row r="304" spans="1:4" x14ac:dyDescent="0.25">
      <c r="A304">
        <v>2178</v>
      </c>
      <c r="B304" s="7" t="s">
        <v>51</v>
      </c>
      <c r="C304" s="20">
        <v>84.376999999999995</v>
      </c>
      <c r="D304" s="28">
        <v>0</v>
      </c>
    </row>
    <row r="305" spans="1:4" x14ac:dyDescent="0.25">
      <c r="A305">
        <v>2178</v>
      </c>
      <c r="B305" s="7" t="s">
        <v>52</v>
      </c>
      <c r="C305" s="20">
        <v>84.376999999999995</v>
      </c>
      <c r="D305" s="28">
        <v>0</v>
      </c>
    </row>
    <row r="306" spans="1:4" x14ac:dyDescent="0.25">
      <c r="A306">
        <v>2178</v>
      </c>
      <c r="B306" s="7" t="s">
        <v>54</v>
      </c>
      <c r="C306" s="20">
        <v>84.376999999999995</v>
      </c>
      <c r="D306" s="28">
        <v>0</v>
      </c>
    </row>
    <row r="307" spans="1:4" x14ac:dyDescent="0.25">
      <c r="A307">
        <v>2178</v>
      </c>
      <c r="B307" s="7" t="s">
        <v>55</v>
      </c>
      <c r="C307" s="20">
        <v>84.376999999999995</v>
      </c>
      <c r="D307" s="28">
        <v>0</v>
      </c>
    </row>
    <row r="308" spans="1:4" x14ac:dyDescent="0.25">
      <c r="A308">
        <v>2178</v>
      </c>
      <c r="B308" s="7" t="s">
        <v>56</v>
      </c>
      <c r="C308" s="20">
        <v>84.376999999999995</v>
      </c>
      <c r="D308" s="28">
        <v>0</v>
      </c>
    </row>
    <row r="309" spans="1:4" x14ac:dyDescent="0.25">
      <c r="A309">
        <v>2178</v>
      </c>
      <c r="B309" s="7" t="s">
        <v>57</v>
      </c>
      <c r="C309" s="20">
        <v>84.376999999999995</v>
      </c>
      <c r="D309" s="28">
        <v>0</v>
      </c>
    </row>
    <row r="310" spans="1:4" x14ac:dyDescent="0.25">
      <c r="A310">
        <v>2178</v>
      </c>
      <c r="B310" s="7" t="s">
        <v>59</v>
      </c>
      <c r="C310" s="20">
        <v>84.376999999999995</v>
      </c>
      <c r="D310" s="28">
        <v>0</v>
      </c>
    </row>
    <row r="311" spans="1:4" x14ac:dyDescent="0.25">
      <c r="A311">
        <v>2178</v>
      </c>
      <c r="B311" s="7" t="s">
        <v>61</v>
      </c>
      <c r="C311" s="20">
        <v>84.376999999999995</v>
      </c>
      <c r="D311" s="28">
        <v>0</v>
      </c>
    </row>
    <row r="312" spans="1:4" x14ac:dyDescent="0.25">
      <c r="A312">
        <v>2178</v>
      </c>
      <c r="B312" s="7" t="s">
        <v>60</v>
      </c>
      <c r="C312" s="20">
        <v>84.376999999999995</v>
      </c>
      <c r="D312" s="28">
        <v>0</v>
      </c>
    </row>
    <row r="313" spans="1:4" x14ac:dyDescent="0.25">
      <c r="A313">
        <v>2178</v>
      </c>
      <c r="B313" s="7" t="s">
        <v>62</v>
      </c>
      <c r="C313" s="20">
        <v>84.376999999999995</v>
      </c>
      <c r="D313" s="28">
        <v>0</v>
      </c>
    </row>
    <row r="314" spans="1:4" x14ac:dyDescent="0.25">
      <c r="A314">
        <v>2178</v>
      </c>
      <c r="B314" s="7" t="s">
        <v>27</v>
      </c>
      <c r="C314" s="20">
        <v>84.376999999999995</v>
      </c>
      <c r="D314" s="28">
        <v>0</v>
      </c>
    </row>
    <row r="315" spans="1:4" x14ac:dyDescent="0.25">
      <c r="A315">
        <v>2178</v>
      </c>
      <c r="B315" s="7" t="s">
        <v>149</v>
      </c>
      <c r="C315" s="20">
        <v>84.376999999999995</v>
      </c>
      <c r="D315" s="28">
        <v>0</v>
      </c>
    </row>
    <row r="316" spans="1:4" x14ac:dyDescent="0.25">
      <c r="A316">
        <v>2178</v>
      </c>
      <c r="B316" s="7" t="s">
        <v>122</v>
      </c>
      <c r="C316" s="20">
        <v>84.376999999999995</v>
      </c>
      <c r="D316" s="28">
        <v>0</v>
      </c>
    </row>
    <row r="317" spans="1:4" x14ac:dyDescent="0.25">
      <c r="A317">
        <v>2178</v>
      </c>
      <c r="B317" s="7" t="s">
        <v>123</v>
      </c>
      <c r="C317" s="20">
        <v>84.376999999999995</v>
      </c>
      <c r="D317" s="28">
        <v>0</v>
      </c>
    </row>
    <row r="318" spans="1:4" x14ac:dyDescent="0.25">
      <c r="A318">
        <v>2178</v>
      </c>
      <c r="B318" s="10" t="s">
        <v>34</v>
      </c>
      <c r="C318" s="20">
        <v>84.376999999999995</v>
      </c>
      <c r="D318" s="28">
        <v>0</v>
      </c>
    </row>
    <row r="319" spans="1:4" x14ac:dyDescent="0.25">
      <c r="A319">
        <v>2178</v>
      </c>
      <c r="B319" s="7" t="s">
        <v>58</v>
      </c>
      <c r="C319" s="20">
        <v>84.376999999999995</v>
      </c>
      <c r="D319" s="28">
        <v>0</v>
      </c>
    </row>
    <row r="320" spans="1:4" x14ac:dyDescent="0.25">
      <c r="A320">
        <v>2178</v>
      </c>
      <c r="B320" s="7" t="s">
        <v>53</v>
      </c>
      <c r="C320" s="20">
        <v>84.376999999999995</v>
      </c>
      <c r="D320" s="28">
        <v>0</v>
      </c>
    </row>
    <row r="321" spans="1:4" x14ac:dyDescent="0.25">
      <c r="A321">
        <v>2178</v>
      </c>
      <c r="B321" s="12" t="s">
        <v>25</v>
      </c>
      <c r="C321" s="20">
        <v>84.376999999999995</v>
      </c>
      <c r="D321" s="28">
        <v>0</v>
      </c>
    </row>
    <row r="322" spans="1:4" x14ac:dyDescent="0.25">
      <c r="A322">
        <v>2178</v>
      </c>
      <c r="B322" s="10" t="s">
        <v>38</v>
      </c>
      <c r="C322" s="20">
        <v>84.376999999999995</v>
      </c>
      <c r="D322" s="28">
        <v>0</v>
      </c>
    </row>
    <row r="323" spans="1:4" x14ac:dyDescent="0.25">
      <c r="A323">
        <v>2178</v>
      </c>
      <c r="B323" s="7" t="s">
        <v>35</v>
      </c>
      <c r="C323" s="20">
        <v>84.376999999999995</v>
      </c>
      <c r="D323" s="28">
        <v>0</v>
      </c>
    </row>
    <row r="324" spans="1:4" x14ac:dyDescent="0.25">
      <c r="A324">
        <v>2178</v>
      </c>
      <c r="B324" s="7" t="s">
        <v>17</v>
      </c>
      <c r="C324" s="20">
        <v>84.376999999999995</v>
      </c>
      <c r="D324" s="28">
        <v>0</v>
      </c>
    </row>
    <row r="325" spans="1:4" x14ac:dyDescent="0.25">
      <c r="A325">
        <v>2178</v>
      </c>
      <c r="B325" s="7" t="s">
        <v>22</v>
      </c>
      <c r="C325" s="20">
        <v>84.376999999999995</v>
      </c>
      <c r="D325" s="28">
        <v>0</v>
      </c>
    </row>
    <row r="326" spans="1:4" x14ac:dyDescent="0.25">
      <c r="A326">
        <v>2178</v>
      </c>
      <c r="B326" s="7" t="s">
        <v>16</v>
      </c>
      <c r="C326" s="20">
        <v>84.376999999999995</v>
      </c>
      <c r="D326" s="28">
        <v>0</v>
      </c>
    </row>
    <row r="327" spans="1:4" x14ac:dyDescent="0.25">
      <c r="A327">
        <v>2178</v>
      </c>
      <c r="B327" s="10" t="s">
        <v>39</v>
      </c>
      <c r="C327" s="20">
        <v>84.376999999999995</v>
      </c>
      <c r="D327" s="28">
        <v>0</v>
      </c>
    </row>
    <row r="328" spans="1:4" x14ac:dyDescent="0.25">
      <c r="A328">
        <v>2178</v>
      </c>
      <c r="B328" s="7" t="s">
        <v>42</v>
      </c>
      <c r="C328" s="20">
        <v>84.376999999999995</v>
      </c>
      <c r="D328" s="28">
        <v>0</v>
      </c>
    </row>
    <row r="329" spans="1:4" x14ac:dyDescent="0.25">
      <c r="A329">
        <v>2178</v>
      </c>
      <c r="B329" s="7" t="s">
        <v>125</v>
      </c>
      <c r="C329" s="20">
        <v>84.376999999999995</v>
      </c>
      <c r="D329" s="28">
        <v>0</v>
      </c>
    </row>
    <row r="330" spans="1:4" x14ac:dyDescent="0.25">
      <c r="A330">
        <v>2178</v>
      </c>
      <c r="B330" s="7" t="s">
        <v>124</v>
      </c>
      <c r="C330" s="20">
        <v>84.376999999999995</v>
      </c>
      <c r="D330" s="28">
        <v>0</v>
      </c>
    </row>
    <row r="331" spans="1:4" x14ac:dyDescent="0.25">
      <c r="A331">
        <v>2178</v>
      </c>
      <c r="B331" s="7" t="s">
        <v>151</v>
      </c>
      <c r="C331" s="20">
        <v>84.376999999999995</v>
      </c>
      <c r="D331" s="28">
        <v>0</v>
      </c>
    </row>
    <row r="332" spans="1:4" x14ac:dyDescent="0.25">
      <c r="A332">
        <v>2178</v>
      </c>
      <c r="B332" s="7" t="s">
        <v>18</v>
      </c>
      <c r="C332" s="20">
        <v>84.376999999999995</v>
      </c>
      <c r="D332" s="28">
        <v>0</v>
      </c>
    </row>
    <row r="333" spans="1:4" x14ac:dyDescent="0.25">
      <c r="A333">
        <v>2178</v>
      </c>
      <c r="B333" s="7" t="s">
        <v>30</v>
      </c>
      <c r="C333" s="20">
        <v>84.376999999999995</v>
      </c>
      <c r="D333" s="28">
        <v>0</v>
      </c>
    </row>
    <row r="334" spans="1:4" x14ac:dyDescent="0.25">
      <c r="A334">
        <v>2178</v>
      </c>
      <c r="B334" s="7" t="s">
        <v>21</v>
      </c>
      <c r="C334" s="20">
        <v>84.376999999999995</v>
      </c>
      <c r="D334" s="28">
        <v>0</v>
      </c>
    </row>
    <row r="335" spans="1:4" x14ac:dyDescent="0.25">
      <c r="A335">
        <v>2178</v>
      </c>
      <c r="B335" s="7" t="s">
        <v>32</v>
      </c>
      <c r="C335" s="20">
        <v>84.376999999999995</v>
      </c>
      <c r="D335" s="28">
        <v>0</v>
      </c>
    </row>
    <row r="336" spans="1:4" x14ac:dyDescent="0.25">
      <c r="A336">
        <v>2178</v>
      </c>
      <c r="B336" s="7" t="s">
        <v>15</v>
      </c>
      <c r="C336" s="22" t="s">
        <v>127</v>
      </c>
      <c r="D336" s="28">
        <v>0</v>
      </c>
    </row>
    <row r="337" spans="1:4" x14ac:dyDescent="0.25">
      <c r="A337">
        <v>2178</v>
      </c>
      <c r="B337" s="7" t="s">
        <v>19</v>
      </c>
      <c r="C337" s="22" t="s">
        <v>127</v>
      </c>
      <c r="D337" s="28">
        <v>0</v>
      </c>
    </row>
    <row r="338" spans="1:4" x14ac:dyDescent="0.25">
      <c r="A338">
        <v>2178</v>
      </c>
      <c r="B338" s="7" t="s">
        <v>20</v>
      </c>
      <c r="C338" s="22" t="s">
        <v>127</v>
      </c>
      <c r="D338" s="28">
        <v>0</v>
      </c>
    </row>
    <row r="339" spans="1:4" x14ac:dyDescent="0.25">
      <c r="A339">
        <v>2178</v>
      </c>
      <c r="B339" s="7" t="s">
        <v>23</v>
      </c>
      <c r="C339" s="22" t="s">
        <v>127</v>
      </c>
      <c r="D339" s="28">
        <v>0</v>
      </c>
    </row>
    <row r="340" spans="1:4" x14ac:dyDescent="0.25">
      <c r="A340">
        <v>2178</v>
      </c>
      <c r="B340" s="7" t="s">
        <v>24</v>
      </c>
      <c r="C340" s="22" t="s">
        <v>127</v>
      </c>
      <c r="D340" s="28">
        <v>0</v>
      </c>
    </row>
    <row r="341" spans="1:4" x14ac:dyDescent="0.25">
      <c r="A341">
        <v>2178</v>
      </c>
      <c r="B341" s="7" t="s">
        <v>26</v>
      </c>
      <c r="C341" s="22" t="s">
        <v>127</v>
      </c>
      <c r="D341" s="28">
        <v>0</v>
      </c>
    </row>
    <row r="342" spans="1:4" x14ac:dyDescent="0.25">
      <c r="A342">
        <v>2178</v>
      </c>
      <c r="B342" s="7" t="s">
        <v>28</v>
      </c>
      <c r="C342" s="22" t="s">
        <v>127</v>
      </c>
      <c r="D342" s="28">
        <v>0</v>
      </c>
    </row>
    <row r="343" spans="1:4" x14ac:dyDescent="0.25">
      <c r="A343">
        <v>2178</v>
      </c>
      <c r="B343" s="7" t="s">
        <v>29</v>
      </c>
      <c r="C343" s="22" t="s">
        <v>127</v>
      </c>
      <c r="D343" s="28">
        <v>0</v>
      </c>
    </row>
    <row r="344" spans="1:4" x14ac:dyDescent="0.25">
      <c r="A344">
        <v>2178</v>
      </c>
      <c r="B344" s="8" t="s">
        <v>31</v>
      </c>
      <c r="C344" s="22" t="s">
        <v>127</v>
      </c>
      <c r="D344" s="28">
        <v>0</v>
      </c>
    </row>
    <row r="345" spans="1:4" x14ac:dyDescent="0.25">
      <c r="A345">
        <v>2178</v>
      </c>
      <c r="B345" s="7" t="s">
        <v>33</v>
      </c>
      <c r="C345" s="22" t="s">
        <v>127</v>
      </c>
      <c r="D345" s="28">
        <v>0</v>
      </c>
    </row>
    <row r="346" spans="1:4" x14ac:dyDescent="0.25">
      <c r="A346">
        <v>2178</v>
      </c>
      <c r="B346" s="7" t="s">
        <v>36</v>
      </c>
      <c r="C346" s="22" t="s">
        <v>127</v>
      </c>
      <c r="D346" s="28">
        <v>0</v>
      </c>
    </row>
    <row r="347" spans="1:4" x14ac:dyDescent="0.25">
      <c r="A347">
        <v>2178</v>
      </c>
      <c r="B347" s="7" t="s">
        <v>37</v>
      </c>
      <c r="C347" s="22" t="s">
        <v>127</v>
      </c>
      <c r="D347" s="28">
        <v>0</v>
      </c>
    </row>
    <row r="348" spans="1:4" x14ac:dyDescent="0.25">
      <c r="A348">
        <v>2178</v>
      </c>
      <c r="B348" s="7" t="s">
        <v>40</v>
      </c>
      <c r="C348" s="22" t="s">
        <v>127</v>
      </c>
      <c r="D348" s="28">
        <v>0</v>
      </c>
    </row>
    <row r="349" spans="1:4" x14ac:dyDescent="0.25">
      <c r="A349">
        <v>2178</v>
      </c>
      <c r="B349" s="7" t="s">
        <v>41</v>
      </c>
      <c r="C349" s="22" t="s">
        <v>127</v>
      </c>
      <c r="D349" s="28">
        <v>0</v>
      </c>
    </row>
    <row r="350" spans="1:4" x14ac:dyDescent="0.25">
      <c r="A350">
        <v>2178</v>
      </c>
      <c r="B350" s="12" t="s">
        <v>43</v>
      </c>
      <c r="C350" s="22" t="s">
        <v>127</v>
      </c>
      <c r="D350" s="28">
        <v>0</v>
      </c>
    </row>
    <row r="351" spans="1:4" x14ac:dyDescent="0.25">
      <c r="A351">
        <v>2178</v>
      </c>
      <c r="B351" s="7" t="s">
        <v>44</v>
      </c>
      <c r="C351" s="22" t="s">
        <v>127</v>
      </c>
      <c r="D351" s="28">
        <v>0</v>
      </c>
    </row>
    <row r="352" spans="1:4" x14ac:dyDescent="0.25">
      <c r="A352">
        <v>2178</v>
      </c>
      <c r="B352" s="7" t="s">
        <v>46</v>
      </c>
      <c r="C352" s="22" t="s">
        <v>127</v>
      </c>
      <c r="D352" s="28">
        <v>0</v>
      </c>
    </row>
    <row r="353" spans="1:4" x14ac:dyDescent="0.25">
      <c r="A353">
        <v>2178</v>
      </c>
      <c r="B353" s="7" t="s">
        <v>45</v>
      </c>
      <c r="C353" s="22" t="s">
        <v>127</v>
      </c>
      <c r="D353" s="28">
        <v>0</v>
      </c>
    </row>
    <row r="354" spans="1:4" x14ac:dyDescent="0.25">
      <c r="A354">
        <v>2178</v>
      </c>
      <c r="B354" s="7" t="s">
        <v>47</v>
      </c>
      <c r="C354" s="22" t="s">
        <v>127</v>
      </c>
      <c r="D354" s="28">
        <v>0</v>
      </c>
    </row>
    <row r="355" spans="1:4" x14ac:dyDescent="0.25">
      <c r="A355">
        <v>2178</v>
      </c>
      <c r="B355" s="7" t="s">
        <v>48</v>
      </c>
      <c r="C355" s="22" t="s">
        <v>127</v>
      </c>
      <c r="D355" s="28">
        <v>0</v>
      </c>
    </row>
    <row r="356" spans="1:4" x14ac:dyDescent="0.25">
      <c r="A356">
        <v>2178</v>
      </c>
      <c r="B356" s="7" t="s">
        <v>49</v>
      </c>
      <c r="C356" s="22" t="s">
        <v>127</v>
      </c>
      <c r="D356" s="28">
        <v>0</v>
      </c>
    </row>
    <row r="357" spans="1:4" x14ac:dyDescent="0.25">
      <c r="A357">
        <v>2178</v>
      </c>
      <c r="B357" s="7" t="s">
        <v>50</v>
      </c>
      <c r="C357" s="22" t="s">
        <v>127</v>
      </c>
      <c r="D357" s="28">
        <v>0</v>
      </c>
    </row>
    <row r="358" spans="1:4" x14ac:dyDescent="0.25">
      <c r="A358">
        <v>2178</v>
      </c>
      <c r="B358" s="7" t="s">
        <v>51</v>
      </c>
      <c r="C358" s="22" t="s">
        <v>127</v>
      </c>
      <c r="D358" s="28">
        <v>0</v>
      </c>
    </row>
    <row r="359" spans="1:4" x14ac:dyDescent="0.25">
      <c r="A359">
        <v>2178</v>
      </c>
      <c r="B359" s="7" t="s">
        <v>52</v>
      </c>
      <c r="C359" s="22" t="s">
        <v>127</v>
      </c>
      <c r="D359" s="28">
        <v>0</v>
      </c>
    </row>
    <row r="360" spans="1:4" x14ac:dyDescent="0.25">
      <c r="A360">
        <v>2178</v>
      </c>
      <c r="B360" s="7" t="s">
        <v>54</v>
      </c>
      <c r="C360" s="22" t="s">
        <v>127</v>
      </c>
      <c r="D360" s="28">
        <v>0</v>
      </c>
    </row>
    <row r="361" spans="1:4" x14ac:dyDescent="0.25">
      <c r="A361">
        <v>2178</v>
      </c>
      <c r="B361" s="7" t="s">
        <v>55</v>
      </c>
      <c r="C361" s="22" t="s">
        <v>127</v>
      </c>
      <c r="D361" s="28">
        <v>0</v>
      </c>
    </row>
    <row r="362" spans="1:4" x14ac:dyDescent="0.25">
      <c r="A362">
        <v>2178</v>
      </c>
      <c r="B362" s="7" t="s">
        <v>56</v>
      </c>
      <c r="C362" s="22" t="s">
        <v>127</v>
      </c>
      <c r="D362" s="28">
        <v>0</v>
      </c>
    </row>
    <row r="363" spans="1:4" x14ac:dyDescent="0.25">
      <c r="A363">
        <v>2178</v>
      </c>
      <c r="B363" s="7" t="s">
        <v>57</v>
      </c>
      <c r="C363" s="22" t="s">
        <v>127</v>
      </c>
      <c r="D363" s="28">
        <v>0</v>
      </c>
    </row>
    <row r="364" spans="1:4" x14ac:dyDescent="0.25">
      <c r="A364">
        <v>2178</v>
      </c>
      <c r="B364" s="7" t="s">
        <v>59</v>
      </c>
      <c r="C364" s="22" t="s">
        <v>127</v>
      </c>
      <c r="D364" s="28">
        <v>0</v>
      </c>
    </row>
    <row r="365" spans="1:4" x14ac:dyDescent="0.25">
      <c r="A365">
        <v>2178</v>
      </c>
      <c r="B365" s="7" t="s">
        <v>61</v>
      </c>
      <c r="C365" s="22" t="s">
        <v>127</v>
      </c>
      <c r="D365" s="28">
        <v>0</v>
      </c>
    </row>
    <row r="366" spans="1:4" x14ac:dyDescent="0.25">
      <c r="A366">
        <v>2178</v>
      </c>
      <c r="B366" s="7" t="s">
        <v>60</v>
      </c>
      <c r="C366" s="22" t="s">
        <v>127</v>
      </c>
      <c r="D366" s="28">
        <v>0</v>
      </c>
    </row>
    <row r="367" spans="1:4" x14ac:dyDescent="0.25">
      <c r="A367">
        <v>2178</v>
      </c>
      <c r="B367" s="7" t="s">
        <v>62</v>
      </c>
      <c r="C367" s="22" t="s">
        <v>127</v>
      </c>
      <c r="D367" s="28">
        <v>0</v>
      </c>
    </row>
    <row r="368" spans="1:4" x14ac:dyDescent="0.25">
      <c r="A368">
        <v>2178</v>
      </c>
      <c r="B368" s="7" t="s">
        <v>27</v>
      </c>
      <c r="C368" s="22" t="s">
        <v>127</v>
      </c>
      <c r="D368" s="28">
        <v>0</v>
      </c>
    </row>
    <row r="369" spans="1:5" x14ac:dyDescent="0.25">
      <c r="A369">
        <v>2178</v>
      </c>
      <c r="B369" s="7" t="s">
        <v>149</v>
      </c>
      <c r="C369" s="22" t="s">
        <v>127</v>
      </c>
      <c r="D369" s="28">
        <v>0</v>
      </c>
    </row>
    <row r="370" spans="1:5" x14ac:dyDescent="0.25">
      <c r="A370">
        <v>2178</v>
      </c>
      <c r="B370" s="7" t="s">
        <v>122</v>
      </c>
      <c r="C370" s="22" t="s">
        <v>127</v>
      </c>
      <c r="D370" s="28">
        <v>0</v>
      </c>
    </row>
    <row r="371" spans="1:5" x14ac:dyDescent="0.25">
      <c r="A371">
        <v>2178</v>
      </c>
      <c r="B371" s="7" t="s">
        <v>123</v>
      </c>
      <c r="C371" s="22" t="s">
        <v>127</v>
      </c>
      <c r="D371" s="28">
        <v>0</v>
      </c>
    </row>
    <row r="372" spans="1:5" x14ac:dyDescent="0.25">
      <c r="A372">
        <v>2178</v>
      </c>
      <c r="B372" s="10" t="s">
        <v>34</v>
      </c>
      <c r="C372" s="22" t="s">
        <v>127</v>
      </c>
      <c r="D372" s="28">
        <v>0</v>
      </c>
    </row>
    <row r="373" spans="1:5" x14ac:dyDescent="0.25">
      <c r="A373">
        <v>2178</v>
      </c>
      <c r="B373" s="7" t="s">
        <v>58</v>
      </c>
      <c r="C373" s="22" t="s">
        <v>127</v>
      </c>
      <c r="D373" s="28">
        <v>0</v>
      </c>
    </row>
    <row r="374" spans="1:5" x14ac:dyDescent="0.25">
      <c r="A374">
        <v>2178</v>
      </c>
      <c r="B374" s="7" t="s">
        <v>53</v>
      </c>
      <c r="C374" s="22" t="s">
        <v>127</v>
      </c>
      <c r="D374" s="28">
        <v>0</v>
      </c>
    </row>
    <row r="375" spans="1:5" x14ac:dyDescent="0.25">
      <c r="A375">
        <v>2178</v>
      </c>
      <c r="B375" s="12" t="s">
        <v>25</v>
      </c>
      <c r="C375" s="22" t="s">
        <v>127</v>
      </c>
      <c r="D375" s="28">
        <v>0</v>
      </c>
    </row>
    <row r="376" spans="1:5" x14ac:dyDescent="0.25">
      <c r="A376">
        <v>2178</v>
      </c>
      <c r="B376" s="10" t="s">
        <v>38</v>
      </c>
      <c r="C376" s="22" t="s">
        <v>127</v>
      </c>
      <c r="D376" s="28">
        <v>0</v>
      </c>
    </row>
    <row r="377" spans="1:5" x14ac:dyDescent="0.25">
      <c r="A377">
        <v>2178</v>
      </c>
      <c r="B377" s="7" t="s">
        <v>35</v>
      </c>
      <c r="C377" s="22" t="s">
        <v>127</v>
      </c>
      <c r="D377" s="28">
        <v>0</v>
      </c>
    </row>
    <row r="378" spans="1:5" x14ac:dyDescent="0.25">
      <c r="A378">
        <v>2178</v>
      </c>
      <c r="B378" s="7" t="s">
        <v>17</v>
      </c>
      <c r="C378" s="22" t="s">
        <v>127</v>
      </c>
      <c r="D378" s="28">
        <v>0</v>
      </c>
    </row>
    <row r="379" spans="1:5" x14ac:dyDescent="0.25">
      <c r="A379">
        <v>2178</v>
      </c>
      <c r="B379" s="7" t="s">
        <v>22</v>
      </c>
      <c r="C379" s="22" t="s">
        <v>127</v>
      </c>
      <c r="D379" s="28">
        <v>0</v>
      </c>
    </row>
    <row r="380" spans="1:5" x14ac:dyDescent="0.25">
      <c r="A380">
        <v>2178</v>
      </c>
      <c r="B380" s="7" t="s">
        <v>16</v>
      </c>
      <c r="C380" s="22" t="s">
        <v>127</v>
      </c>
      <c r="D380" s="28">
        <v>0</v>
      </c>
    </row>
    <row r="381" spans="1:5" x14ac:dyDescent="0.25">
      <c r="A381">
        <v>2178</v>
      </c>
      <c r="B381" s="10" t="s">
        <v>39</v>
      </c>
      <c r="C381" s="22" t="s">
        <v>127</v>
      </c>
      <c r="D381" s="28">
        <v>0</v>
      </c>
    </row>
    <row r="382" spans="1:5" x14ac:dyDescent="0.25">
      <c r="A382">
        <v>2178</v>
      </c>
      <c r="B382" s="7" t="s">
        <v>42</v>
      </c>
      <c r="C382" s="22" t="s">
        <v>127</v>
      </c>
      <c r="D382" s="28">
        <v>0</v>
      </c>
    </row>
    <row r="383" spans="1:5" x14ac:dyDescent="0.25">
      <c r="A383">
        <v>2178</v>
      </c>
      <c r="B383" s="7" t="s">
        <v>125</v>
      </c>
      <c r="C383" s="22" t="s">
        <v>127</v>
      </c>
      <c r="D383" s="28">
        <v>213933</v>
      </c>
    </row>
    <row r="384" spans="1:5" x14ac:dyDescent="0.25">
      <c r="A384">
        <v>2178</v>
      </c>
      <c r="B384" s="7" t="s">
        <v>124</v>
      </c>
      <c r="C384" s="22" t="s">
        <v>127</v>
      </c>
      <c r="D384" s="28">
        <v>279667</v>
      </c>
      <c r="E384" s="2"/>
    </row>
    <row r="385" spans="1:4" x14ac:dyDescent="0.25">
      <c r="A385">
        <v>2178</v>
      </c>
      <c r="B385" s="7" t="s">
        <v>151</v>
      </c>
      <c r="C385" s="22" t="s">
        <v>127</v>
      </c>
      <c r="D385" s="28">
        <v>0</v>
      </c>
    </row>
    <row r="386" spans="1:4" x14ac:dyDescent="0.25">
      <c r="A386">
        <v>2178</v>
      </c>
      <c r="B386" s="7" t="s">
        <v>18</v>
      </c>
      <c r="C386" s="22" t="s">
        <v>127</v>
      </c>
      <c r="D386" s="28">
        <v>0</v>
      </c>
    </row>
    <row r="387" spans="1:4" x14ac:dyDescent="0.25">
      <c r="A387">
        <v>2178</v>
      </c>
      <c r="B387" s="7" t="s">
        <v>30</v>
      </c>
      <c r="C387" s="22" t="s">
        <v>127</v>
      </c>
      <c r="D387" s="28">
        <v>0</v>
      </c>
    </row>
    <row r="388" spans="1:4" x14ac:dyDescent="0.25">
      <c r="A388">
        <v>2178</v>
      </c>
      <c r="B388" s="7" t="s">
        <v>21</v>
      </c>
      <c r="C388" s="22" t="s">
        <v>127</v>
      </c>
      <c r="D388" s="28">
        <v>0</v>
      </c>
    </row>
    <row r="389" spans="1:4" x14ac:dyDescent="0.25">
      <c r="A389">
        <v>2178</v>
      </c>
      <c r="B389" s="7" t="s">
        <v>32</v>
      </c>
      <c r="C389" s="22" t="s">
        <v>127</v>
      </c>
      <c r="D389" s="28">
        <v>0</v>
      </c>
    </row>
    <row r="390" spans="1:4" x14ac:dyDescent="0.25">
      <c r="A390">
        <v>2178</v>
      </c>
      <c r="B390" s="7" t="s">
        <v>15</v>
      </c>
      <c r="C390" s="22" t="s">
        <v>6</v>
      </c>
      <c r="D390" s="28">
        <v>761768</v>
      </c>
    </row>
    <row r="391" spans="1:4" x14ac:dyDescent="0.25">
      <c r="A391">
        <v>2178</v>
      </c>
      <c r="B391" s="7" t="s">
        <v>19</v>
      </c>
      <c r="C391" s="22" t="s">
        <v>6</v>
      </c>
      <c r="D391" s="28">
        <v>662964</v>
      </c>
    </row>
    <row r="392" spans="1:4" x14ac:dyDescent="0.25">
      <c r="A392">
        <v>2178</v>
      </c>
      <c r="B392" s="7" t="s">
        <v>20</v>
      </c>
      <c r="C392" s="22" t="s">
        <v>6</v>
      </c>
      <c r="D392" s="28">
        <v>755659</v>
      </c>
    </row>
    <row r="393" spans="1:4" x14ac:dyDescent="0.25">
      <c r="A393">
        <v>2178</v>
      </c>
      <c r="B393" s="7" t="s">
        <v>23</v>
      </c>
      <c r="C393" s="22" t="s">
        <v>6</v>
      </c>
      <c r="D393" s="28">
        <v>1280429</v>
      </c>
    </row>
    <row r="394" spans="1:4" x14ac:dyDescent="0.25">
      <c r="A394">
        <v>2178</v>
      </c>
      <c r="B394" s="7" t="s">
        <v>24</v>
      </c>
      <c r="C394" s="22" t="s">
        <v>6</v>
      </c>
      <c r="D394" s="28">
        <v>2781560</v>
      </c>
    </row>
    <row r="395" spans="1:4" x14ac:dyDescent="0.25">
      <c r="A395">
        <v>2178</v>
      </c>
      <c r="B395" s="7" t="s">
        <v>26</v>
      </c>
      <c r="C395" s="22" t="s">
        <v>6</v>
      </c>
      <c r="D395" s="28">
        <v>1160807</v>
      </c>
    </row>
    <row r="396" spans="1:4" x14ac:dyDescent="0.25">
      <c r="A396">
        <v>2178</v>
      </c>
      <c r="B396" s="7" t="s">
        <v>28</v>
      </c>
      <c r="C396" s="22" t="s">
        <v>6</v>
      </c>
      <c r="D396" s="28">
        <v>528783</v>
      </c>
    </row>
    <row r="397" spans="1:4" x14ac:dyDescent="0.25">
      <c r="A397">
        <v>2178</v>
      </c>
      <c r="B397" s="7" t="s">
        <v>29</v>
      </c>
      <c r="C397" s="22" t="s">
        <v>6</v>
      </c>
      <c r="D397" s="28">
        <v>1476290</v>
      </c>
    </row>
    <row r="398" spans="1:4" x14ac:dyDescent="0.25">
      <c r="A398">
        <v>2178</v>
      </c>
      <c r="B398" s="8" t="s">
        <v>31</v>
      </c>
      <c r="C398" s="22" t="s">
        <v>6</v>
      </c>
      <c r="D398" s="28">
        <v>65301</v>
      </c>
    </row>
    <row r="399" spans="1:4" x14ac:dyDescent="0.25">
      <c r="A399">
        <v>2178</v>
      </c>
      <c r="B399" s="7" t="s">
        <v>33</v>
      </c>
      <c r="C399" s="22" t="s">
        <v>6</v>
      </c>
      <c r="D399" s="28">
        <v>170850</v>
      </c>
    </row>
    <row r="400" spans="1:4" x14ac:dyDescent="0.25">
      <c r="A400">
        <v>2178</v>
      </c>
      <c r="B400" s="7" t="s">
        <v>36</v>
      </c>
      <c r="C400" s="22" t="s">
        <v>6</v>
      </c>
      <c r="D400" s="28">
        <v>179164</v>
      </c>
    </row>
    <row r="401" spans="1:4" x14ac:dyDescent="0.25">
      <c r="A401">
        <v>2178</v>
      </c>
      <c r="B401" s="7" t="s">
        <v>37</v>
      </c>
      <c r="C401" s="22" t="s">
        <v>6</v>
      </c>
      <c r="D401" s="28">
        <v>956863</v>
      </c>
    </row>
    <row r="402" spans="1:4" x14ac:dyDescent="0.25">
      <c r="A402">
        <v>2178</v>
      </c>
      <c r="B402" s="7" t="s">
        <v>40</v>
      </c>
      <c r="C402" s="22" t="s">
        <v>6</v>
      </c>
      <c r="D402" s="28">
        <v>746958</v>
      </c>
    </row>
    <row r="403" spans="1:4" x14ac:dyDescent="0.25">
      <c r="A403">
        <v>2178</v>
      </c>
      <c r="B403" s="7" t="s">
        <v>41</v>
      </c>
      <c r="C403" s="22" t="s">
        <v>6</v>
      </c>
      <c r="D403" s="28">
        <v>106528</v>
      </c>
    </row>
    <row r="404" spans="1:4" x14ac:dyDescent="0.25">
      <c r="A404">
        <v>2178</v>
      </c>
      <c r="B404" s="12" t="s">
        <v>43</v>
      </c>
      <c r="C404" s="22" t="s">
        <v>6</v>
      </c>
      <c r="D404" s="28">
        <v>603227</v>
      </c>
    </row>
    <row r="405" spans="1:4" x14ac:dyDescent="0.25">
      <c r="A405">
        <v>2178</v>
      </c>
      <c r="B405" s="7" t="s">
        <v>44</v>
      </c>
      <c r="C405" s="22" t="s">
        <v>6</v>
      </c>
      <c r="D405" s="28">
        <v>417388</v>
      </c>
    </row>
    <row r="406" spans="1:4" x14ac:dyDescent="0.25">
      <c r="A406">
        <v>2178</v>
      </c>
      <c r="B406" s="7" t="s">
        <v>46</v>
      </c>
      <c r="C406" s="22" t="s">
        <v>6</v>
      </c>
      <c r="D406" s="28">
        <v>717195</v>
      </c>
    </row>
    <row r="407" spans="1:4" x14ac:dyDescent="0.25">
      <c r="A407">
        <v>2178</v>
      </c>
      <c r="B407" s="7" t="s">
        <v>45</v>
      </c>
      <c r="C407" s="22" t="s">
        <v>6</v>
      </c>
      <c r="D407" s="28">
        <v>30866</v>
      </c>
    </row>
    <row r="408" spans="1:4" x14ac:dyDescent="0.25">
      <c r="A408">
        <v>2178</v>
      </c>
      <c r="B408" s="7" t="s">
        <v>47</v>
      </c>
      <c r="C408" s="22" t="s">
        <v>6</v>
      </c>
      <c r="D408" s="28">
        <v>993136</v>
      </c>
    </row>
    <row r="409" spans="1:4" x14ac:dyDescent="0.25">
      <c r="A409">
        <v>2178</v>
      </c>
      <c r="B409" s="7" t="s">
        <v>48</v>
      </c>
      <c r="C409" s="22" t="s">
        <v>6</v>
      </c>
      <c r="D409" s="28">
        <v>878104</v>
      </c>
    </row>
    <row r="410" spans="1:4" x14ac:dyDescent="0.25">
      <c r="A410">
        <v>2178</v>
      </c>
      <c r="B410" s="7" t="s">
        <v>49</v>
      </c>
      <c r="C410" s="22" t="s">
        <v>6</v>
      </c>
      <c r="D410" s="28">
        <v>395312</v>
      </c>
    </row>
    <row r="411" spans="1:4" x14ac:dyDescent="0.25">
      <c r="A411">
        <v>2178</v>
      </c>
      <c r="B411" s="7" t="s">
        <v>50</v>
      </c>
      <c r="C411" s="22" t="s">
        <v>6</v>
      </c>
      <c r="D411" s="28">
        <v>2378531</v>
      </c>
    </row>
    <row r="412" spans="1:4" x14ac:dyDescent="0.25">
      <c r="A412">
        <v>2178</v>
      </c>
      <c r="B412" s="7" t="s">
        <v>51</v>
      </c>
      <c r="C412" s="22" t="s">
        <v>6</v>
      </c>
      <c r="D412" s="28">
        <v>644667</v>
      </c>
    </row>
    <row r="413" spans="1:4" x14ac:dyDescent="0.25">
      <c r="A413">
        <v>2178</v>
      </c>
      <c r="B413" s="7" t="s">
        <v>52</v>
      </c>
      <c r="C413" s="22" t="s">
        <v>6</v>
      </c>
      <c r="D413" s="28">
        <v>6130974</v>
      </c>
    </row>
    <row r="414" spans="1:4" x14ac:dyDescent="0.25">
      <c r="A414">
        <v>2178</v>
      </c>
      <c r="B414" s="7" t="s">
        <v>54</v>
      </c>
      <c r="C414" s="22" t="s">
        <v>6</v>
      </c>
      <c r="D414" s="28">
        <v>400309</v>
      </c>
    </row>
    <row r="415" spans="1:4" x14ac:dyDescent="0.25">
      <c r="A415">
        <v>2178</v>
      </c>
      <c r="B415" s="7" t="s">
        <v>55</v>
      </c>
      <c r="C415" s="22" t="s">
        <v>6</v>
      </c>
      <c r="D415" s="28">
        <v>579081</v>
      </c>
    </row>
    <row r="416" spans="1:4" x14ac:dyDescent="0.25">
      <c r="A416">
        <v>2178</v>
      </c>
      <c r="B416" s="7" t="s">
        <v>56</v>
      </c>
      <c r="C416" s="22" t="s">
        <v>6</v>
      </c>
      <c r="D416" s="28">
        <v>911893</v>
      </c>
    </row>
    <row r="417" spans="1:4" x14ac:dyDescent="0.25">
      <c r="A417">
        <v>2178</v>
      </c>
      <c r="B417" s="7" t="s">
        <v>57</v>
      </c>
      <c r="C417" s="22" t="s">
        <v>6</v>
      </c>
      <c r="D417" s="28">
        <v>471327</v>
      </c>
    </row>
    <row r="418" spans="1:4" x14ac:dyDescent="0.25">
      <c r="A418">
        <v>2178</v>
      </c>
      <c r="B418" s="7" t="s">
        <v>59</v>
      </c>
      <c r="C418" s="22" t="s">
        <v>6</v>
      </c>
      <c r="D418" s="28">
        <v>2679231</v>
      </c>
    </row>
    <row r="419" spans="1:4" x14ac:dyDescent="0.25">
      <c r="A419">
        <v>2178</v>
      </c>
      <c r="B419" s="7" t="s">
        <v>61</v>
      </c>
      <c r="C419" s="22" t="s">
        <v>6</v>
      </c>
      <c r="D419" s="28">
        <v>810795</v>
      </c>
    </row>
    <row r="420" spans="1:4" x14ac:dyDescent="0.25">
      <c r="A420">
        <v>2178</v>
      </c>
      <c r="B420" s="7" t="s">
        <v>60</v>
      </c>
      <c r="C420" s="22" t="s">
        <v>6</v>
      </c>
      <c r="D420" s="28">
        <v>913614</v>
      </c>
    </row>
    <row r="421" spans="1:4" x14ac:dyDescent="0.25">
      <c r="A421">
        <v>2178</v>
      </c>
      <c r="B421" s="7" t="s">
        <v>62</v>
      </c>
      <c r="C421" s="22" t="s">
        <v>6</v>
      </c>
      <c r="D421" s="28">
        <v>1845013</v>
      </c>
    </row>
    <row r="422" spans="1:4" x14ac:dyDescent="0.25">
      <c r="A422">
        <v>2178</v>
      </c>
      <c r="B422" s="7" t="s">
        <v>27</v>
      </c>
      <c r="C422" s="22" t="s">
        <v>6</v>
      </c>
      <c r="D422" s="28">
        <v>219783</v>
      </c>
    </row>
    <row r="423" spans="1:4" x14ac:dyDescent="0.25">
      <c r="A423">
        <v>2178</v>
      </c>
      <c r="B423" s="7" t="s">
        <v>135</v>
      </c>
      <c r="C423" s="22" t="s">
        <v>6</v>
      </c>
      <c r="D423" s="28">
        <v>54203</v>
      </c>
    </row>
    <row r="424" spans="1:4" x14ac:dyDescent="0.25">
      <c r="A424">
        <v>2178</v>
      </c>
      <c r="B424" s="7" t="s">
        <v>136</v>
      </c>
      <c r="C424" s="22" t="s">
        <v>6</v>
      </c>
      <c r="D424" s="28">
        <v>44586</v>
      </c>
    </row>
    <row r="425" spans="1:4" x14ac:dyDescent="0.25">
      <c r="A425">
        <v>2178</v>
      </c>
      <c r="B425" s="7" t="s">
        <v>149</v>
      </c>
      <c r="C425" s="22" t="s">
        <v>6</v>
      </c>
      <c r="D425" s="28">
        <v>4396</v>
      </c>
    </row>
    <row r="426" spans="1:4" x14ac:dyDescent="0.25">
      <c r="A426">
        <v>2178</v>
      </c>
      <c r="B426" s="7" t="s">
        <v>122</v>
      </c>
      <c r="C426" s="22" t="s">
        <v>6</v>
      </c>
      <c r="D426" s="28">
        <v>58098</v>
      </c>
    </row>
    <row r="427" spans="1:4" x14ac:dyDescent="0.25">
      <c r="A427">
        <v>2178</v>
      </c>
      <c r="B427" s="7" t="s">
        <v>123</v>
      </c>
      <c r="C427" s="22" t="s">
        <v>6</v>
      </c>
      <c r="D427" s="28">
        <v>236188</v>
      </c>
    </row>
    <row r="428" spans="1:4" x14ac:dyDescent="0.25">
      <c r="A428">
        <v>2178</v>
      </c>
      <c r="B428" s="10" t="s">
        <v>34</v>
      </c>
      <c r="C428" s="22" t="s">
        <v>6</v>
      </c>
      <c r="D428" s="28">
        <v>85896</v>
      </c>
    </row>
    <row r="429" spans="1:4" x14ac:dyDescent="0.25">
      <c r="A429">
        <v>2178</v>
      </c>
      <c r="B429" s="7" t="s">
        <v>58</v>
      </c>
      <c r="C429" s="22" t="s">
        <v>6</v>
      </c>
      <c r="D429" s="28">
        <v>35959</v>
      </c>
    </row>
    <row r="430" spans="1:4" x14ac:dyDescent="0.25">
      <c r="A430">
        <v>2178</v>
      </c>
      <c r="B430" s="7" t="s">
        <v>53</v>
      </c>
      <c r="C430" s="22" t="s">
        <v>6</v>
      </c>
      <c r="D430" s="28">
        <v>73462</v>
      </c>
    </row>
    <row r="431" spans="1:4" x14ac:dyDescent="0.25">
      <c r="A431">
        <v>2178</v>
      </c>
      <c r="B431" s="12" t="s">
        <v>25</v>
      </c>
      <c r="C431" s="22" t="s">
        <v>6</v>
      </c>
      <c r="D431" s="28">
        <v>205301</v>
      </c>
    </row>
    <row r="432" spans="1:4" x14ac:dyDescent="0.25">
      <c r="A432">
        <v>2178</v>
      </c>
      <c r="B432" s="10" t="s">
        <v>38</v>
      </c>
      <c r="C432" s="22" t="s">
        <v>6</v>
      </c>
      <c r="D432" s="28">
        <v>37582</v>
      </c>
    </row>
    <row r="433" spans="1:4" x14ac:dyDescent="0.25">
      <c r="A433">
        <v>2178</v>
      </c>
      <c r="B433" s="7" t="s">
        <v>35</v>
      </c>
      <c r="C433" s="22" t="s">
        <v>6</v>
      </c>
      <c r="D433" s="28">
        <v>64798</v>
      </c>
    </row>
    <row r="434" spans="1:4" x14ac:dyDescent="0.25">
      <c r="A434">
        <v>2178</v>
      </c>
      <c r="B434" s="7" t="s">
        <v>17</v>
      </c>
      <c r="C434" s="22" t="s">
        <v>6</v>
      </c>
      <c r="D434" s="28">
        <v>41715</v>
      </c>
    </row>
    <row r="435" spans="1:4" x14ac:dyDescent="0.25">
      <c r="A435">
        <v>2178</v>
      </c>
      <c r="B435" s="7" t="s">
        <v>22</v>
      </c>
      <c r="C435" s="22" t="s">
        <v>6</v>
      </c>
      <c r="D435" s="28">
        <v>34815</v>
      </c>
    </row>
    <row r="436" spans="1:4" x14ac:dyDescent="0.25">
      <c r="A436">
        <v>2178</v>
      </c>
      <c r="B436" s="7" t="s">
        <v>16</v>
      </c>
      <c r="C436" s="22" t="s">
        <v>6</v>
      </c>
      <c r="D436" s="28">
        <v>46624</v>
      </c>
    </row>
    <row r="437" spans="1:4" x14ac:dyDescent="0.25">
      <c r="A437">
        <v>2178</v>
      </c>
      <c r="B437" s="10" t="s">
        <v>39</v>
      </c>
      <c r="C437" s="22" t="s">
        <v>6</v>
      </c>
      <c r="D437" s="28">
        <v>133045</v>
      </c>
    </row>
    <row r="438" spans="1:4" x14ac:dyDescent="0.25">
      <c r="A438">
        <v>2178</v>
      </c>
      <c r="B438" s="7" t="s">
        <v>42</v>
      </c>
      <c r="C438" s="22" t="s">
        <v>6</v>
      </c>
      <c r="D438" s="28">
        <v>148122</v>
      </c>
    </row>
    <row r="439" spans="1:4" x14ac:dyDescent="0.25">
      <c r="A439">
        <v>2178</v>
      </c>
      <c r="B439" s="7" t="s">
        <v>137</v>
      </c>
      <c r="C439" s="22" t="s">
        <v>6</v>
      </c>
      <c r="D439" s="28">
        <v>45029</v>
      </c>
    </row>
    <row r="440" spans="1:4" x14ac:dyDescent="0.25">
      <c r="A440">
        <v>2178</v>
      </c>
      <c r="B440" s="7" t="s">
        <v>138</v>
      </c>
      <c r="C440" s="22" t="s">
        <v>6</v>
      </c>
      <c r="D440" s="28">
        <v>38140</v>
      </c>
    </row>
    <row r="441" spans="1:4" x14ac:dyDescent="0.25">
      <c r="A441">
        <v>2178</v>
      </c>
      <c r="B441" s="7" t="s">
        <v>139</v>
      </c>
      <c r="C441" s="22" t="s">
        <v>6</v>
      </c>
      <c r="D441" s="28">
        <v>54518</v>
      </c>
    </row>
    <row r="442" spans="1:4" x14ac:dyDescent="0.25">
      <c r="A442">
        <v>2178</v>
      </c>
      <c r="B442" s="7" t="s">
        <v>140</v>
      </c>
      <c r="C442" s="22" t="s">
        <v>6</v>
      </c>
      <c r="D442" s="28">
        <v>37714</v>
      </c>
    </row>
    <row r="443" spans="1:4" x14ac:dyDescent="0.25">
      <c r="A443">
        <v>2178</v>
      </c>
      <c r="B443" s="7" t="s">
        <v>125</v>
      </c>
      <c r="C443" s="22" t="s">
        <v>6</v>
      </c>
      <c r="D443" s="28">
        <v>64569</v>
      </c>
    </row>
    <row r="444" spans="1:4" x14ac:dyDescent="0.25">
      <c r="A444">
        <v>2178</v>
      </c>
      <c r="B444" s="7" t="s">
        <v>124</v>
      </c>
      <c r="C444" s="22" t="s">
        <v>6</v>
      </c>
      <c r="D444" s="28">
        <v>142542</v>
      </c>
    </row>
    <row r="445" spans="1:4" x14ac:dyDescent="0.25">
      <c r="A445">
        <v>2178</v>
      </c>
      <c r="B445" s="7" t="s">
        <v>151</v>
      </c>
      <c r="C445" s="22" t="s">
        <v>6</v>
      </c>
      <c r="D445" s="28">
        <v>6450</v>
      </c>
    </row>
    <row r="446" spans="1:4" x14ac:dyDescent="0.25">
      <c r="A446">
        <v>2178</v>
      </c>
      <c r="B446" s="7" t="s">
        <v>18</v>
      </c>
      <c r="C446" s="22" t="s">
        <v>6</v>
      </c>
      <c r="D446" s="28">
        <v>938602</v>
      </c>
    </row>
    <row r="447" spans="1:4" x14ac:dyDescent="0.25">
      <c r="A447">
        <v>2178</v>
      </c>
      <c r="B447" s="7" t="s">
        <v>30</v>
      </c>
      <c r="C447" s="22" t="s">
        <v>6</v>
      </c>
      <c r="D447" s="28">
        <v>461968</v>
      </c>
    </row>
    <row r="448" spans="1:4" x14ac:dyDescent="0.25">
      <c r="A448">
        <v>2178</v>
      </c>
      <c r="B448" s="7" t="s">
        <v>21</v>
      </c>
      <c r="C448" s="22" t="s">
        <v>6</v>
      </c>
      <c r="D448" s="28">
        <v>818452</v>
      </c>
    </row>
    <row r="449" spans="1:5" x14ac:dyDescent="0.25">
      <c r="A449">
        <v>2178</v>
      </c>
      <c r="B449" s="7" t="s">
        <v>32</v>
      </c>
      <c r="C449" s="22" t="s">
        <v>6</v>
      </c>
      <c r="D449" s="28">
        <v>311659</v>
      </c>
      <c r="E449" s="2"/>
    </row>
    <row r="450" spans="1:5" x14ac:dyDescent="0.25">
      <c r="A450">
        <v>2178</v>
      </c>
      <c r="B450" s="7" t="s">
        <v>15</v>
      </c>
      <c r="C450" s="22" t="s">
        <v>7</v>
      </c>
      <c r="D450" s="28">
        <v>23500</v>
      </c>
    </row>
    <row r="451" spans="1:5" x14ac:dyDescent="0.25">
      <c r="A451">
        <v>2178</v>
      </c>
      <c r="B451" s="7" t="s">
        <v>19</v>
      </c>
      <c r="C451" s="22" t="s">
        <v>7</v>
      </c>
      <c r="D451" s="28">
        <v>21657</v>
      </c>
    </row>
    <row r="452" spans="1:5" x14ac:dyDescent="0.25">
      <c r="A452">
        <v>2178</v>
      </c>
      <c r="B452" s="7" t="s">
        <v>20</v>
      </c>
      <c r="C452" s="22" t="s">
        <v>7</v>
      </c>
      <c r="D452" s="28">
        <v>38707</v>
      </c>
    </row>
    <row r="453" spans="1:5" x14ac:dyDescent="0.25">
      <c r="A453">
        <v>2178</v>
      </c>
      <c r="B453" s="7" t="s">
        <v>23</v>
      </c>
      <c r="C453" s="22" t="s">
        <v>7</v>
      </c>
      <c r="D453" s="28">
        <v>35481</v>
      </c>
    </row>
    <row r="454" spans="1:5" x14ac:dyDescent="0.25">
      <c r="A454">
        <v>2178</v>
      </c>
      <c r="B454" s="7" t="s">
        <v>24</v>
      </c>
      <c r="C454" s="22" t="s">
        <v>7</v>
      </c>
      <c r="D454" s="28">
        <v>67276</v>
      </c>
    </row>
    <row r="455" spans="1:5" x14ac:dyDescent="0.25">
      <c r="A455">
        <v>2178</v>
      </c>
      <c r="B455" s="7" t="s">
        <v>26</v>
      </c>
      <c r="C455" s="22" t="s">
        <v>7</v>
      </c>
      <c r="D455" s="28">
        <v>37324</v>
      </c>
    </row>
    <row r="456" spans="1:5" x14ac:dyDescent="0.25">
      <c r="A456">
        <v>2178</v>
      </c>
      <c r="B456" s="7" t="s">
        <v>28</v>
      </c>
      <c r="C456" s="22" t="s">
        <v>7</v>
      </c>
      <c r="D456" s="28">
        <v>11520</v>
      </c>
    </row>
    <row r="457" spans="1:5" x14ac:dyDescent="0.25">
      <c r="A457">
        <v>2178</v>
      </c>
      <c r="B457" s="7" t="s">
        <v>29</v>
      </c>
      <c r="C457" s="22" t="s">
        <v>7</v>
      </c>
      <c r="D457" s="28">
        <v>44697</v>
      </c>
    </row>
    <row r="458" spans="1:5" x14ac:dyDescent="0.25">
      <c r="A458">
        <v>2178</v>
      </c>
      <c r="B458" s="8" t="s">
        <v>31</v>
      </c>
      <c r="C458" s="22" t="s">
        <v>7</v>
      </c>
      <c r="D458" s="28">
        <v>4608</v>
      </c>
    </row>
    <row r="459" spans="1:5" x14ac:dyDescent="0.25">
      <c r="A459">
        <v>2178</v>
      </c>
      <c r="B459" s="7" t="s">
        <v>33</v>
      </c>
      <c r="C459" s="22" t="s">
        <v>7</v>
      </c>
      <c r="D459" s="28">
        <v>13824</v>
      </c>
    </row>
    <row r="460" spans="1:5" x14ac:dyDescent="0.25">
      <c r="A460">
        <v>2178</v>
      </c>
      <c r="B460" s="7" t="s">
        <v>36</v>
      </c>
      <c r="C460" s="22" t="s">
        <v>7</v>
      </c>
      <c r="D460" s="28">
        <v>6912</v>
      </c>
    </row>
    <row r="461" spans="1:5" x14ac:dyDescent="0.25">
      <c r="A461">
        <v>2178</v>
      </c>
      <c r="B461" s="7" t="s">
        <v>37</v>
      </c>
      <c r="C461" s="22" t="s">
        <v>7</v>
      </c>
      <c r="D461" s="28">
        <v>29491</v>
      </c>
    </row>
    <row r="462" spans="1:5" x14ac:dyDescent="0.25">
      <c r="A462">
        <v>2178</v>
      </c>
      <c r="B462" s="7" t="s">
        <v>40</v>
      </c>
      <c r="C462" s="22" t="s">
        <v>7</v>
      </c>
      <c r="D462" s="28">
        <v>23500</v>
      </c>
    </row>
    <row r="463" spans="1:5" x14ac:dyDescent="0.25">
      <c r="A463">
        <v>2178</v>
      </c>
      <c r="B463" s="7" t="s">
        <v>41</v>
      </c>
      <c r="C463" s="22" t="s">
        <v>7</v>
      </c>
      <c r="D463" s="28">
        <v>1843</v>
      </c>
    </row>
    <row r="464" spans="1:5" x14ac:dyDescent="0.25">
      <c r="A464">
        <v>2178</v>
      </c>
      <c r="B464" s="12" t="s">
        <v>43</v>
      </c>
      <c r="C464" s="22" t="s">
        <v>7</v>
      </c>
      <c r="D464" s="28">
        <v>31795</v>
      </c>
    </row>
    <row r="465" spans="1:4" x14ac:dyDescent="0.25">
      <c r="A465">
        <v>2178</v>
      </c>
      <c r="B465" s="7" t="s">
        <v>44</v>
      </c>
      <c r="C465" s="22" t="s">
        <v>7</v>
      </c>
      <c r="D465" s="28">
        <v>9216</v>
      </c>
    </row>
    <row r="466" spans="1:4" x14ac:dyDescent="0.25">
      <c r="A466">
        <v>2178</v>
      </c>
      <c r="B466" s="7" t="s">
        <v>46</v>
      </c>
      <c r="C466" s="22" t="s">
        <v>7</v>
      </c>
      <c r="D466" s="28">
        <v>31795</v>
      </c>
    </row>
    <row r="467" spans="1:4" x14ac:dyDescent="0.25">
      <c r="A467">
        <v>2178</v>
      </c>
      <c r="B467" s="7" t="s">
        <v>45</v>
      </c>
      <c r="C467" s="22" t="s">
        <v>7</v>
      </c>
      <c r="D467" s="28">
        <v>1382</v>
      </c>
    </row>
    <row r="468" spans="1:4" x14ac:dyDescent="0.25">
      <c r="A468">
        <v>2178</v>
      </c>
      <c r="B468" s="7" t="s">
        <v>47</v>
      </c>
      <c r="C468" s="22" t="s">
        <v>7</v>
      </c>
      <c r="D468" s="28">
        <v>27648</v>
      </c>
    </row>
    <row r="469" spans="1:4" x14ac:dyDescent="0.25">
      <c r="A469">
        <v>2178</v>
      </c>
      <c r="B469" s="7" t="s">
        <v>48</v>
      </c>
      <c r="C469" s="22" t="s">
        <v>7</v>
      </c>
      <c r="D469" s="28">
        <v>17971</v>
      </c>
    </row>
    <row r="470" spans="1:4" x14ac:dyDescent="0.25">
      <c r="A470">
        <v>2178</v>
      </c>
      <c r="B470" s="7" t="s">
        <v>49</v>
      </c>
      <c r="C470" s="22" t="s">
        <v>7</v>
      </c>
      <c r="D470" s="28">
        <v>8294</v>
      </c>
    </row>
    <row r="471" spans="1:4" x14ac:dyDescent="0.25">
      <c r="A471">
        <v>2178</v>
      </c>
      <c r="B471" s="7" t="s">
        <v>50</v>
      </c>
      <c r="C471" s="22" t="s">
        <v>7</v>
      </c>
      <c r="D471" s="28">
        <v>82021</v>
      </c>
    </row>
    <row r="472" spans="1:4" x14ac:dyDescent="0.25">
      <c r="A472">
        <v>2178</v>
      </c>
      <c r="B472" s="7" t="s">
        <v>51</v>
      </c>
      <c r="C472" s="22" t="s">
        <v>7</v>
      </c>
      <c r="D472" s="28">
        <v>18892</v>
      </c>
    </row>
    <row r="473" spans="1:4" x14ac:dyDescent="0.25">
      <c r="A473">
        <v>2178</v>
      </c>
      <c r="B473" s="7" t="s">
        <v>52</v>
      </c>
      <c r="C473" s="22" t="s">
        <v>7</v>
      </c>
      <c r="D473" s="28">
        <v>192149</v>
      </c>
    </row>
    <row r="474" spans="1:4" x14ac:dyDescent="0.25">
      <c r="A474">
        <v>2178</v>
      </c>
      <c r="B474" s="7" t="s">
        <v>54</v>
      </c>
      <c r="C474" s="22" t="s">
        <v>7</v>
      </c>
      <c r="D474" s="28">
        <v>15667</v>
      </c>
    </row>
    <row r="475" spans="1:4" x14ac:dyDescent="0.25">
      <c r="A475">
        <v>2178</v>
      </c>
      <c r="B475" s="7" t="s">
        <v>55</v>
      </c>
      <c r="C475" s="22" t="s">
        <v>7</v>
      </c>
      <c r="D475" s="28">
        <v>19353</v>
      </c>
    </row>
    <row r="476" spans="1:4" x14ac:dyDescent="0.25">
      <c r="A476">
        <v>2178</v>
      </c>
      <c r="B476" s="7" t="s">
        <v>56</v>
      </c>
      <c r="C476" s="22" t="s">
        <v>7</v>
      </c>
      <c r="D476" s="28">
        <v>23040</v>
      </c>
    </row>
    <row r="477" spans="1:4" x14ac:dyDescent="0.25">
      <c r="A477">
        <v>2178</v>
      </c>
      <c r="B477" s="7" t="s">
        <v>57</v>
      </c>
      <c r="C477" s="22" t="s">
        <v>7</v>
      </c>
      <c r="D477" s="28">
        <v>12441</v>
      </c>
    </row>
    <row r="478" spans="1:4" x14ac:dyDescent="0.25">
      <c r="A478">
        <v>2178</v>
      </c>
      <c r="B478" s="7" t="s">
        <v>59</v>
      </c>
      <c r="C478" s="22" t="s">
        <v>7</v>
      </c>
      <c r="D478" s="28">
        <v>99070</v>
      </c>
    </row>
    <row r="479" spans="1:4" x14ac:dyDescent="0.25">
      <c r="A479">
        <v>2178</v>
      </c>
      <c r="B479" s="7" t="s">
        <v>61</v>
      </c>
      <c r="C479" s="22" t="s">
        <v>7</v>
      </c>
      <c r="D479" s="28">
        <v>23040</v>
      </c>
    </row>
    <row r="480" spans="1:4" x14ac:dyDescent="0.25">
      <c r="A480">
        <v>2178</v>
      </c>
      <c r="B480" s="7" t="s">
        <v>60</v>
      </c>
      <c r="C480" s="22" t="s">
        <v>7</v>
      </c>
      <c r="D480" s="28">
        <v>30412</v>
      </c>
    </row>
    <row r="481" spans="1:4" x14ac:dyDescent="0.25">
      <c r="A481">
        <v>2178</v>
      </c>
      <c r="B481" s="7" t="s">
        <v>62</v>
      </c>
      <c r="C481" s="22" t="s">
        <v>7</v>
      </c>
      <c r="D481" s="28">
        <v>57138</v>
      </c>
    </row>
    <row r="482" spans="1:4" x14ac:dyDescent="0.25">
      <c r="A482">
        <v>2178</v>
      </c>
      <c r="B482" s="7" t="s">
        <v>27</v>
      </c>
      <c r="C482" s="22" t="s">
        <v>7</v>
      </c>
      <c r="D482" s="28">
        <v>0</v>
      </c>
    </row>
    <row r="483" spans="1:4" x14ac:dyDescent="0.25">
      <c r="A483">
        <v>2178</v>
      </c>
      <c r="B483" s="7" t="s">
        <v>149</v>
      </c>
      <c r="C483" s="22" t="s">
        <v>7</v>
      </c>
      <c r="D483" s="28">
        <v>0</v>
      </c>
    </row>
    <row r="484" spans="1:4" x14ac:dyDescent="0.25">
      <c r="A484">
        <v>2178</v>
      </c>
      <c r="B484" s="7" t="s">
        <v>122</v>
      </c>
      <c r="C484" s="22" t="s">
        <v>7</v>
      </c>
      <c r="D484" s="28">
        <v>0</v>
      </c>
    </row>
    <row r="485" spans="1:4" x14ac:dyDescent="0.25">
      <c r="A485">
        <v>2178</v>
      </c>
      <c r="B485" s="7" t="s">
        <v>123</v>
      </c>
      <c r="C485" s="22" t="s">
        <v>7</v>
      </c>
      <c r="D485" s="28">
        <v>0</v>
      </c>
    </row>
    <row r="486" spans="1:4" x14ac:dyDescent="0.25">
      <c r="A486">
        <v>2178</v>
      </c>
      <c r="B486" s="10" t="s">
        <v>34</v>
      </c>
      <c r="C486" s="22" t="s">
        <v>7</v>
      </c>
      <c r="D486" s="28">
        <v>922</v>
      </c>
    </row>
    <row r="487" spans="1:4" x14ac:dyDescent="0.25">
      <c r="A487">
        <v>2178</v>
      </c>
      <c r="B487" s="7" t="s">
        <v>58</v>
      </c>
      <c r="C487" s="22" t="s">
        <v>7</v>
      </c>
      <c r="D487" s="28">
        <v>0</v>
      </c>
    </row>
    <row r="488" spans="1:4" x14ac:dyDescent="0.25">
      <c r="A488">
        <v>2178</v>
      </c>
      <c r="B488" s="7" t="s">
        <v>53</v>
      </c>
      <c r="C488" s="22" t="s">
        <v>7</v>
      </c>
      <c r="D488" s="28">
        <v>9677</v>
      </c>
    </row>
    <row r="489" spans="1:4" x14ac:dyDescent="0.25">
      <c r="A489">
        <v>2178</v>
      </c>
      <c r="B489" s="12" t="s">
        <v>25</v>
      </c>
      <c r="C489" s="22" t="s">
        <v>7</v>
      </c>
      <c r="D489" s="28">
        <v>0</v>
      </c>
    </row>
    <row r="490" spans="1:4" x14ac:dyDescent="0.25">
      <c r="A490">
        <v>2178</v>
      </c>
      <c r="B490" s="10" t="s">
        <v>38</v>
      </c>
      <c r="C490" s="22" t="s">
        <v>7</v>
      </c>
      <c r="D490" s="28">
        <v>0</v>
      </c>
    </row>
    <row r="491" spans="1:4" x14ac:dyDescent="0.25">
      <c r="A491">
        <v>2178</v>
      </c>
      <c r="B491" s="7" t="s">
        <v>35</v>
      </c>
      <c r="C491" s="22" t="s">
        <v>7</v>
      </c>
      <c r="D491" s="28">
        <v>0</v>
      </c>
    </row>
    <row r="492" spans="1:4" x14ac:dyDescent="0.25">
      <c r="A492">
        <v>2178</v>
      </c>
      <c r="B492" s="7" t="s">
        <v>17</v>
      </c>
      <c r="C492" s="22" t="s">
        <v>7</v>
      </c>
      <c r="D492" s="28">
        <v>0</v>
      </c>
    </row>
    <row r="493" spans="1:4" x14ac:dyDescent="0.25">
      <c r="A493">
        <v>2178</v>
      </c>
      <c r="B493" s="7" t="s">
        <v>22</v>
      </c>
      <c r="C493" s="22" t="s">
        <v>7</v>
      </c>
      <c r="D493" s="28">
        <v>0</v>
      </c>
    </row>
    <row r="494" spans="1:4" x14ac:dyDescent="0.25">
      <c r="A494">
        <v>2178</v>
      </c>
      <c r="B494" s="7" t="s">
        <v>16</v>
      </c>
      <c r="C494" s="22" t="s">
        <v>7</v>
      </c>
      <c r="D494" s="28">
        <v>0</v>
      </c>
    </row>
    <row r="495" spans="1:4" x14ac:dyDescent="0.25">
      <c r="A495">
        <v>2178</v>
      </c>
      <c r="B495" s="10" t="s">
        <v>39</v>
      </c>
      <c r="C495" s="22" t="s">
        <v>7</v>
      </c>
      <c r="D495" s="28">
        <v>0</v>
      </c>
    </row>
    <row r="496" spans="1:4" x14ac:dyDescent="0.25">
      <c r="A496">
        <v>2178</v>
      </c>
      <c r="B496" s="7" t="s">
        <v>42</v>
      </c>
      <c r="C496" s="22" t="s">
        <v>7</v>
      </c>
      <c r="D496" s="28">
        <v>0</v>
      </c>
    </row>
    <row r="497" spans="1:5" x14ac:dyDescent="0.25">
      <c r="A497">
        <v>2178</v>
      </c>
      <c r="B497" s="7" t="s">
        <v>125</v>
      </c>
      <c r="C497" s="22" t="s">
        <v>7</v>
      </c>
      <c r="D497" s="28">
        <v>0</v>
      </c>
    </row>
    <row r="498" spans="1:5" x14ac:dyDescent="0.25">
      <c r="A498">
        <v>2178</v>
      </c>
      <c r="B498" s="7" t="s">
        <v>124</v>
      </c>
      <c r="C498" s="22" t="s">
        <v>7</v>
      </c>
      <c r="D498" s="28">
        <v>0</v>
      </c>
    </row>
    <row r="499" spans="1:5" x14ac:dyDescent="0.25">
      <c r="A499">
        <v>2178</v>
      </c>
      <c r="B499" s="7" t="s">
        <v>151</v>
      </c>
      <c r="C499" s="22" t="s">
        <v>7</v>
      </c>
      <c r="D499" s="28">
        <v>0</v>
      </c>
    </row>
    <row r="500" spans="1:5" x14ac:dyDescent="0.25">
      <c r="A500">
        <v>2178</v>
      </c>
      <c r="B500" s="7" t="s">
        <v>18</v>
      </c>
      <c r="C500" s="22" t="s">
        <v>7</v>
      </c>
      <c r="D500" s="28">
        <v>29951</v>
      </c>
    </row>
    <row r="501" spans="1:5" x14ac:dyDescent="0.25">
      <c r="A501">
        <v>2178</v>
      </c>
      <c r="B501" s="7" t="s">
        <v>30</v>
      </c>
      <c r="C501" s="22" t="s">
        <v>7</v>
      </c>
      <c r="D501" s="28">
        <v>11059</v>
      </c>
    </row>
    <row r="502" spans="1:5" x14ac:dyDescent="0.25">
      <c r="A502">
        <v>2178</v>
      </c>
      <c r="B502" s="7" t="s">
        <v>21</v>
      </c>
      <c r="C502" s="22" t="s">
        <v>7</v>
      </c>
      <c r="D502" s="28">
        <v>18432</v>
      </c>
      <c r="E502" s="2"/>
    </row>
    <row r="503" spans="1:5" x14ac:dyDescent="0.25">
      <c r="A503">
        <v>2178</v>
      </c>
      <c r="B503" s="7" t="s">
        <v>32</v>
      </c>
      <c r="C503" s="22" t="s">
        <v>7</v>
      </c>
      <c r="D503" s="28">
        <v>0</v>
      </c>
      <c r="E503" s="2"/>
    </row>
    <row r="504" spans="1:5" x14ac:dyDescent="0.25">
      <c r="A504">
        <v>2178</v>
      </c>
      <c r="B504" s="7" t="s">
        <v>15</v>
      </c>
      <c r="C504" s="21" t="s">
        <v>131</v>
      </c>
      <c r="D504" s="28">
        <v>0</v>
      </c>
    </row>
    <row r="505" spans="1:5" x14ac:dyDescent="0.25">
      <c r="A505">
        <v>2178</v>
      </c>
      <c r="B505" s="7" t="s">
        <v>19</v>
      </c>
      <c r="C505" s="21" t="s">
        <v>131</v>
      </c>
      <c r="D505" s="28">
        <v>0</v>
      </c>
    </row>
    <row r="506" spans="1:5" x14ac:dyDescent="0.25">
      <c r="A506">
        <v>2178</v>
      </c>
      <c r="B506" s="7" t="s">
        <v>20</v>
      </c>
      <c r="C506" s="21" t="s">
        <v>131</v>
      </c>
      <c r="D506" s="28">
        <v>0</v>
      </c>
    </row>
    <row r="507" spans="1:5" x14ac:dyDescent="0.25">
      <c r="A507">
        <v>2178</v>
      </c>
      <c r="B507" s="7" t="s">
        <v>23</v>
      </c>
      <c r="C507" s="21" t="s">
        <v>131</v>
      </c>
      <c r="D507" s="28">
        <v>0</v>
      </c>
    </row>
    <row r="508" spans="1:5" x14ac:dyDescent="0.25">
      <c r="A508">
        <v>2178</v>
      </c>
      <c r="B508" s="7" t="s">
        <v>24</v>
      </c>
      <c r="C508" s="21" t="s">
        <v>131</v>
      </c>
      <c r="D508" s="28">
        <v>0</v>
      </c>
    </row>
    <row r="509" spans="1:5" x14ac:dyDescent="0.25">
      <c r="A509">
        <v>2178</v>
      </c>
      <c r="B509" s="7" t="s">
        <v>26</v>
      </c>
      <c r="C509" s="21" t="s">
        <v>131</v>
      </c>
      <c r="D509" s="28">
        <v>0</v>
      </c>
    </row>
    <row r="510" spans="1:5" x14ac:dyDescent="0.25">
      <c r="A510">
        <v>2178</v>
      </c>
      <c r="B510" s="7" t="s">
        <v>28</v>
      </c>
      <c r="C510" s="21" t="s">
        <v>131</v>
      </c>
      <c r="D510" s="28">
        <v>0</v>
      </c>
    </row>
    <row r="511" spans="1:5" x14ac:dyDescent="0.25">
      <c r="A511">
        <v>2178</v>
      </c>
      <c r="B511" s="7" t="s">
        <v>29</v>
      </c>
      <c r="C511" s="21" t="s">
        <v>131</v>
      </c>
      <c r="D511" s="28">
        <v>0</v>
      </c>
    </row>
    <row r="512" spans="1:5" x14ac:dyDescent="0.25">
      <c r="A512">
        <v>2178</v>
      </c>
      <c r="B512" s="8" t="s">
        <v>31</v>
      </c>
      <c r="C512" s="21" t="s">
        <v>131</v>
      </c>
      <c r="D512" s="28">
        <v>0</v>
      </c>
    </row>
    <row r="513" spans="1:4" x14ac:dyDescent="0.25">
      <c r="A513">
        <v>2178</v>
      </c>
      <c r="B513" s="7" t="s">
        <v>33</v>
      </c>
      <c r="C513" s="21" t="s">
        <v>131</v>
      </c>
      <c r="D513" s="28">
        <v>0</v>
      </c>
    </row>
    <row r="514" spans="1:4" x14ac:dyDescent="0.25">
      <c r="A514">
        <v>2178</v>
      </c>
      <c r="B514" s="7" t="s">
        <v>36</v>
      </c>
      <c r="C514" s="21" t="s">
        <v>131</v>
      </c>
      <c r="D514" s="28">
        <v>0</v>
      </c>
    </row>
    <row r="515" spans="1:4" x14ac:dyDescent="0.25">
      <c r="A515">
        <v>2178</v>
      </c>
      <c r="B515" s="7" t="s">
        <v>37</v>
      </c>
      <c r="C515" s="21" t="s">
        <v>131</v>
      </c>
      <c r="D515" s="28">
        <v>0</v>
      </c>
    </row>
    <row r="516" spans="1:4" x14ac:dyDescent="0.25">
      <c r="A516">
        <v>2178</v>
      </c>
      <c r="B516" s="7" t="s">
        <v>40</v>
      </c>
      <c r="C516" s="21" t="s">
        <v>131</v>
      </c>
      <c r="D516" s="28">
        <v>0</v>
      </c>
    </row>
    <row r="517" spans="1:4" x14ac:dyDescent="0.25">
      <c r="A517">
        <v>2178</v>
      </c>
      <c r="B517" s="7" t="s">
        <v>41</v>
      </c>
      <c r="C517" s="21" t="s">
        <v>131</v>
      </c>
      <c r="D517" s="28">
        <v>0</v>
      </c>
    </row>
    <row r="518" spans="1:4" x14ac:dyDescent="0.25">
      <c r="A518">
        <v>2178</v>
      </c>
      <c r="B518" s="12" t="s">
        <v>43</v>
      </c>
      <c r="C518" s="21" t="s">
        <v>131</v>
      </c>
      <c r="D518" s="28">
        <v>0</v>
      </c>
    </row>
    <row r="519" spans="1:4" x14ac:dyDescent="0.25">
      <c r="A519">
        <v>2178</v>
      </c>
      <c r="B519" s="7" t="s">
        <v>44</v>
      </c>
      <c r="C519" s="21" t="s">
        <v>131</v>
      </c>
      <c r="D519" s="28">
        <v>0</v>
      </c>
    </row>
    <row r="520" spans="1:4" x14ac:dyDescent="0.25">
      <c r="A520">
        <v>2178</v>
      </c>
      <c r="B520" s="7" t="s">
        <v>46</v>
      </c>
      <c r="C520" s="21" t="s">
        <v>131</v>
      </c>
      <c r="D520" s="28">
        <v>0</v>
      </c>
    </row>
    <row r="521" spans="1:4" x14ac:dyDescent="0.25">
      <c r="A521">
        <v>2178</v>
      </c>
      <c r="B521" s="7" t="s">
        <v>45</v>
      </c>
      <c r="C521" s="21" t="s">
        <v>131</v>
      </c>
      <c r="D521" s="28">
        <v>0</v>
      </c>
    </row>
    <row r="522" spans="1:4" x14ac:dyDescent="0.25">
      <c r="A522">
        <v>2178</v>
      </c>
      <c r="B522" s="7" t="s">
        <v>47</v>
      </c>
      <c r="C522" s="21" t="s">
        <v>131</v>
      </c>
      <c r="D522" s="28">
        <v>0</v>
      </c>
    </row>
    <row r="523" spans="1:4" x14ac:dyDescent="0.25">
      <c r="A523">
        <v>2178</v>
      </c>
      <c r="B523" s="7" t="s">
        <v>48</v>
      </c>
      <c r="C523" s="21" t="s">
        <v>131</v>
      </c>
      <c r="D523" s="28">
        <v>0</v>
      </c>
    </row>
    <row r="524" spans="1:4" x14ac:dyDescent="0.25">
      <c r="A524">
        <v>2178</v>
      </c>
      <c r="B524" s="7" t="s">
        <v>49</v>
      </c>
      <c r="C524" s="21" t="s">
        <v>131</v>
      </c>
      <c r="D524" s="28">
        <v>0</v>
      </c>
    </row>
    <row r="525" spans="1:4" x14ac:dyDescent="0.25">
      <c r="A525">
        <v>2178</v>
      </c>
      <c r="B525" s="7" t="s">
        <v>50</v>
      </c>
      <c r="C525" s="21" t="s">
        <v>131</v>
      </c>
      <c r="D525" s="28">
        <v>0</v>
      </c>
    </row>
    <row r="526" spans="1:4" x14ac:dyDescent="0.25">
      <c r="A526">
        <v>2178</v>
      </c>
      <c r="B526" s="7" t="s">
        <v>51</v>
      </c>
      <c r="C526" s="21" t="s">
        <v>131</v>
      </c>
      <c r="D526" s="28">
        <v>0</v>
      </c>
    </row>
    <row r="527" spans="1:4" x14ac:dyDescent="0.25">
      <c r="A527">
        <v>2178</v>
      </c>
      <c r="B527" s="7" t="s">
        <v>52</v>
      </c>
      <c r="C527" s="21" t="s">
        <v>131</v>
      </c>
      <c r="D527" s="28">
        <v>0</v>
      </c>
    </row>
    <row r="528" spans="1:4" x14ac:dyDescent="0.25">
      <c r="A528">
        <v>2178</v>
      </c>
      <c r="B528" s="7" t="s">
        <v>54</v>
      </c>
      <c r="C528" s="21" t="s">
        <v>131</v>
      </c>
      <c r="D528" s="28">
        <v>0</v>
      </c>
    </row>
    <row r="529" spans="1:4" x14ac:dyDescent="0.25">
      <c r="A529">
        <v>2178</v>
      </c>
      <c r="B529" s="7" t="s">
        <v>55</v>
      </c>
      <c r="C529" s="21" t="s">
        <v>131</v>
      </c>
      <c r="D529" s="28">
        <v>0</v>
      </c>
    </row>
    <row r="530" spans="1:4" x14ac:dyDescent="0.25">
      <c r="A530">
        <v>2178</v>
      </c>
      <c r="B530" s="7" t="s">
        <v>56</v>
      </c>
      <c r="C530" s="21" t="s">
        <v>131</v>
      </c>
      <c r="D530" s="28">
        <v>0</v>
      </c>
    </row>
    <row r="531" spans="1:4" x14ac:dyDescent="0.25">
      <c r="A531">
        <v>2178</v>
      </c>
      <c r="B531" s="7" t="s">
        <v>57</v>
      </c>
      <c r="C531" s="21" t="s">
        <v>131</v>
      </c>
      <c r="D531" s="28">
        <v>0</v>
      </c>
    </row>
    <row r="532" spans="1:4" x14ac:dyDescent="0.25">
      <c r="A532">
        <v>2178</v>
      </c>
      <c r="B532" s="7" t="s">
        <v>59</v>
      </c>
      <c r="C532" s="21" t="s">
        <v>131</v>
      </c>
      <c r="D532" s="28">
        <v>0</v>
      </c>
    </row>
    <row r="533" spans="1:4" x14ac:dyDescent="0.25">
      <c r="A533">
        <v>2178</v>
      </c>
      <c r="B533" s="7" t="s">
        <v>61</v>
      </c>
      <c r="C533" s="21" t="s">
        <v>131</v>
      </c>
      <c r="D533" s="28">
        <v>0</v>
      </c>
    </row>
    <row r="534" spans="1:4" x14ac:dyDescent="0.25">
      <c r="A534">
        <v>2178</v>
      </c>
      <c r="B534" s="7" t="s">
        <v>60</v>
      </c>
      <c r="C534" s="21" t="s">
        <v>131</v>
      </c>
      <c r="D534" s="28">
        <v>0</v>
      </c>
    </row>
    <row r="535" spans="1:4" x14ac:dyDescent="0.25">
      <c r="A535">
        <v>2178</v>
      </c>
      <c r="B535" s="7" t="s">
        <v>62</v>
      </c>
      <c r="C535" s="21" t="s">
        <v>131</v>
      </c>
      <c r="D535" s="28">
        <v>0</v>
      </c>
    </row>
    <row r="536" spans="1:4" x14ac:dyDescent="0.25">
      <c r="A536">
        <v>2178</v>
      </c>
      <c r="B536" s="7" t="s">
        <v>27</v>
      </c>
      <c r="C536" s="21" t="s">
        <v>131</v>
      </c>
      <c r="D536" s="28">
        <v>0</v>
      </c>
    </row>
    <row r="537" spans="1:4" x14ac:dyDescent="0.25">
      <c r="A537">
        <v>2178</v>
      </c>
      <c r="B537" s="7" t="s">
        <v>149</v>
      </c>
      <c r="C537" s="21" t="s">
        <v>131</v>
      </c>
      <c r="D537" s="28">
        <v>0</v>
      </c>
    </row>
    <row r="538" spans="1:4" x14ac:dyDescent="0.25">
      <c r="A538">
        <v>2178</v>
      </c>
      <c r="B538" s="7" t="s">
        <v>122</v>
      </c>
      <c r="C538" s="21" t="s">
        <v>131</v>
      </c>
      <c r="D538" s="28">
        <v>0</v>
      </c>
    </row>
    <row r="539" spans="1:4" x14ac:dyDescent="0.25">
      <c r="A539">
        <v>2178</v>
      </c>
      <c r="B539" s="7" t="s">
        <v>123</v>
      </c>
      <c r="C539" s="21" t="s">
        <v>131</v>
      </c>
      <c r="D539" s="28">
        <v>0</v>
      </c>
    </row>
    <row r="540" spans="1:4" x14ac:dyDescent="0.25">
      <c r="A540">
        <v>2178</v>
      </c>
      <c r="B540" s="10" t="s">
        <v>34</v>
      </c>
      <c r="C540" s="21" t="s">
        <v>131</v>
      </c>
      <c r="D540" s="28">
        <v>0</v>
      </c>
    </row>
    <row r="541" spans="1:4" x14ac:dyDescent="0.25">
      <c r="A541">
        <v>2178</v>
      </c>
      <c r="B541" s="7" t="s">
        <v>58</v>
      </c>
      <c r="C541" s="21" t="s">
        <v>131</v>
      </c>
      <c r="D541" s="28">
        <v>0</v>
      </c>
    </row>
    <row r="542" spans="1:4" x14ac:dyDescent="0.25">
      <c r="A542">
        <v>2178</v>
      </c>
      <c r="B542" s="7" t="s">
        <v>53</v>
      </c>
      <c r="C542" s="21" t="s">
        <v>131</v>
      </c>
      <c r="D542" s="28">
        <v>0</v>
      </c>
    </row>
    <row r="543" spans="1:4" x14ac:dyDescent="0.25">
      <c r="A543">
        <v>2178</v>
      </c>
      <c r="B543" s="12" t="s">
        <v>25</v>
      </c>
      <c r="C543" s="21" t="s">
        <v>131</v>
      </c>
      <c r="D543" s="28">
        <v>0</v>
      </c>
    </row>
    <row r="544" spans="1:4" x14ac:dyDescent="0.25">
      <c r="A544">
        <v>2178</v>
      </c>
      <c r="B544" s="10" t="s">
        <v>38</v>
      </c>
      <c r="C544" s="21" t="s">
        <v>131</v>
      </c>
      <c r="D544" s="28">
        <v>0</v>
      </c>
    </row>
    <row r="545" spans="1:4" x14ac:dyDescent="0.25">
      <c r="A545">
        <v>2178</v>
      </c>
      <c r="B545" s="7" t="s">
        <v>35</v>
      </c>
      <c r="C545" s="21" t="s">
        <v>131</v>
      </c>
      <c r="D545" s="28">
        <v>0</v>
      </c>
    </row>
    <row r="546" spans="1:4" x14ac:dyDescent="0.25">
      <c r="A546">
        <v>2178</v>
      </c>
      <c r="B546" s="7" t="s">
        <v>17</v>
      </c>
      <c r="C546" s="21" t="s">
        <v>131</v>
      </c>
      <c r="D546" s="28">
        <v>0</v>
      </c>
    </row>
    <row r="547" spans="1:4" x14ac:dyDescent="0.25">
      <c r="A547">
        <v>2178</v>
      </c>
      <c r="B547" s="7" t="s">
        <v>22</v>
      </c>
      <c r="C547" s="21" t="s">
        <v>131</v>
      </c>
      <c r="D547" s="28">
        <v>0</v>
      </c>
    </row>
    <row r="548" spans="1:4" x14ac:dyDescent="0.25">
      <c r="A548">
        <v>2178</v>
      </c>
      <c r="B548" s="7" t="s">
        <v>16</v>
      </c>
      <c r="C548" s="21" t="s">
        <v>131</v>
      </c>
      <c r="D548" s="28">
        <v>0</v>
      </c>
    </row>
    <row r="549" spans="1:4" x14ac:dyDescent="0.25">
      <c r="A549">
        <v>2178</v>
      </c>
      <c r="B549" s="10" t="s">
        <v>39</v>
      </c>
      <c r="C549" s="21" t="s">
        <v>131</v>
      </c>
      <c r="D549" s="28">
        <v>0</v>
      </c>
    </row>
    <row r="550" spans="1:4" x14ac:dyDescent="0.25">
      <c r="A550">
        <v>2178</v>
      </c>
      <c r="B550" s="7" t="s">
        <v>42</v>
      </c>
      <c r="C550" s="21" t="s">
        <v>131</v>
      </c>
      <c r="D550" s="28">
        <v>0</v>
      </c>
    </row>
    <row r="551" spans="1:4" x14ac:dyDescent="0.25">
      <c r="A551">
        <v>2178</v>
      </c>
      <c r="B551" s="7" t="s">
        <v>125</v>
      </c>
      <c r="C551" s="21" t="s">
        <v>131</v>
      </c>
      <c r="D551" s="28">
        <v>0</v>
      </c>
    </row>
    <row r="552" spans="1:4" x14ac:dyDescent="0.25">
      <c r="A552">
        <v>2178</v>
      </c>
      <c r="B552" s="7" t="s">
        <v>124</v>
      </c>
      <c r="C552" s="21" t="s">
        <v>131</v>
      </c>
      <c r="D552" s="28">
        <v>0</v>
      </c>
    </row>
    <row r="553" spans="1:4" x14ac:dyDescent="0.25">
      <c r="A553">
        <v>2178</v>
      </c>
      <c r="B553" s="7" t="s">
        <v>151</v>
      </c>
      <c r="C553" s="21" t="s">
        <v>131</v>
      </c>
      <c r="D553" s="28">
        <v>0</v>
      </c>
    </row>
    <row r="554" spans="1:4" x14ac:dyDescent="0.25">
      <c r="A554">
        <v>2178</v>
      </c>
      <c r="B554" s="7" t="s">
        <v>18</v>
      </c>
      <c r="C554" s="21" t="s">
        <v>131</v>
      </c>
      <c r="D554" s="28">
        <v>0</v>
      </c>
    </row>
    <row r="555" spans="1:4" x14ac:dyDescent="0.25">
      <c r="A555">
        <v>2178</v>
      </c>
      <c r="B555" s="7" t="s">
        <v>30</v>
      </c>
      <c r="C555" s="21" t="s">
        <v>131</v>
      </c>
      <c r="D555" s="28">
        <v>0</v>
      </c>
    </row>
    <row r="556" spans="1:4" x14ac:dyDescent="0.25">
      <c r="A556">
        <v>2178</v>
      </c>
      <c r="B556" s="7" t="s">
        <v>21</v>
      </c>
      <c r="C556" s="21" t="s">
        <v>131</v>
      </c>
      <c r="D556" s="28">
        <v>0</v>
      </c>
    </row>
    <row r="557" spans="1:4" x14ac:dyDescent="0.25">
      <c r="A557">
        <v>2178</v>
      </c>
      <c r="B557" s="7" t="s">
        <v>32</v>
      </c>
      <c r="C557" s="21" t="s">
        <v>131</v>
      </c>
      <c r="D557" s="28">
        <v>0</v>
      </c>
    </row>
    <row r="558" spans="1:4" x14ac:dyDescent="0.25">
      <c r="A558">
        <v>2178</v>
      </c>
      <c r="B558" s="7" t="s">
        <v>15</v>
      </c>
      <c r="C558" s="21" t="s">
        <v>132</v>
      </c>
      <c r="D558" s="28">
        <v>11826</v>
      </c>
    </row>
    <row r="559" spans="1:4" x14ac:dyDescent="0.25">
      <c r="A559">
        <v>2178</v>
      </c>
      <c r="B559" s="7" t="s">
        <v>19</v>
      </c>
      <c r="C559" s="21" t="s">
        <v>132</v>
      </c>
      <c r="D559" s="28">
        <v>0</v>
      </c>
    </row>
    <row r="560" spans="1:4" x14ac:dyDescent="0.25">
      <c r="A560">
        <v>2178</v>
      </c>
      <c r="B560" s="7" t="s">
        <v>20</v>
      </c>
      <c r="C560" s="21" t="s">
        <v>132</v>
      </c>
      <c r="D560" s="28">
        <v>183858</v>
      </c>
    </row>
    <row r="561" spans="1:4" x14ac:dyDescent="0.25">
      <c r="A561">
        <v>2178</v>
      </c>
      <c r="B561" s="7" t="s">
        <v>23</v>
      </c>
      <c r="C561" s="21" t="s">
        <v>132</v>
      </c>
      <c r="D561" s="28">
        <v>0</v>
      </c>
    </row>
    <row r="562" spans="1:4" x14ac:dyDescent="0.25">
      <c r="A562">
        <v>2178</v>
      </c>
      <c r="B562" s="7" t="s">
        <v>24</v>
      </c>
      <c r="C562" s="21" t="s">
        <v>132</v>
      </c>
      <c r="D562" s="28">
        <v>150868</v>
      </c>
    </row>
    <row r="563" spans="1:4" x14ac:dyDescent="0.25">
      <c r="A563">
        <v>2178</v>
      </c>
      <c r="B563" s="7" t="s">
        <v>26</v>
      </c>
      <c r="C563" s="21" t="s">
        <v>132</v>
      </c>
      <c r="D563" s="28">
        <v>21197</v>
      </c>
    </row>
    <row r="564" spans="1:4" x14ac:dyDescent="0.25">
      <c r="A564">
        <v>2178</v>
      </c>
      <c r="B564" s="7" t="s">
        <v>28</v>
      </c>
      <c r="C564" s="21" t="s">
        <v>132</v>
      </c>
      <c r="D564" s="28">
        <v>0</v>
      </c>
    </row>
    <row r="565" spans="1:4" x14ac:dyDescent="0.25">
      <c r="A565">
        <v>2178</v>
      </c>
      <c r="B565" s="7" t="s">
        <v>29</v>
      </c>
      <c r="C565" s="21" t="s">
        <v>132</v>
      </c>
      <c r="D565" s="28">
        <v>45071</v>
      </c>
    </row>
    <row r="566" spans="1:4" x14ac:dyDescent="0.25">
      <c r="A566">
        <v>2178</v>
      </c>
      <c r="B566" s="8" t="s">
        <v>31</v>
      </c>
      <c r="C566" s="21" t="s">
        <v>132</v>
      </c>
      <c r="D566" s="28">
        <v>0</v>
      </c>
    </row>
    <row r="567" spans="1:4" x14ac:dyDescent="0.25">
      <c r="A567">
        <v>2178</v>
      </c>
      <c r="B567" s="7" t="s">
        <v>33</v>
      </c>
      <c r="C567" s="21" t="s">
        <v>132</v>
      </c>
      <c r="D567" s="28">
        <v>0</v>
      </c>
    </row>
    <row r="568" spans="1:4" x14ac:dyDescent="0.25">
      <c r="A568">
        <v>2178</v>
      </c>
      <c r="B568" s="7" t="s">
        <v>36</v>
      </c>
      <c r="C568" s="21" t="s">
        <v>132</v>
      </c>
      <c r="D568" s="28">
        <v>0</v>
      </c>
    </row>
    <row r="569" spans="1:4" x14ac:dyDescent="0.25">
      <c r="A569">
        <v>2178</v>
      </c>
      <c r="B569" s="7" t="s">
        <v>37</v>
      </c>
      <c r="C569" s="21" t="s">
        <v>132</v>
      </c>
      <c r="D569" s="28">
        <v>22759</v>
      </c>
    </row>
    <row r="570" spans="1:4" x14ac:dyDescent="0.25">
      <c r="A570">
        <v>2178</v>
      </c>
      <c r="B570" s="7" t="s">
        <v>40</v>
      </c>
      <c r="C570" s="21" t="s">
        <v>132</v>
      </c>
      <c r="D570" s="28">
        <v>0</v>
      </c>
    </row>
    <row r="571" spans="1:4" x14ac:dyDescent="0.25">
      <c r="A571">
        <v>2178</v>
      </c>
      <c r="B571" s="7" t="s">
        <v>41</v>
      </c>
      <c r="C571" s="21" t="s">
        <v>132</v>
      </c>
      <c r="D571" s="28">
        <v>0</v>
      </c>
    </row>
    <row r="572" spans="1:4" x14ac:dyDescent="0.25">
      <c r="A572">
        <v>2178</v>
      </c>
      <c r="B572" s="12" t="s">
        <v>43</v>
      </c>
      <c r="C572" s="21" t="s">
        <v>132</v>
      </c>
      <c r="D572" s="28">
        <v>18073</v>
      </c>
    </row>
    <row r="573" spans="1:4" x14ac:dyDescent="0.25">
      <c r="A573">
        <v>2178</v>
      </c>
      <c r="B573" s="7" t="s">
        <v>44</v>
      </c>
      <c r="C573" s="21" t="s">
        <v>132</v>
      </c>
      <c r="D573" s="28">
        <v>0</v>
      </c>
    </row>
    <row r="574" spans="1:4" x14ac:dyDescent="0.25">
      <c r="A574">
        <v>2178</v>
      </c>
      <c r="B574" s="7" t="s">
        <v>46</v>
      </c>
      <c r="C574" s="21" t="s">
        <v>132</v>
      </c>
      <c r="D574" s="28">
        <v>39619</v>
      </c>
    </row>
    <row r="575" spans="1:4" x14ac:dyDescent="0.25">
      <c r="A575">
        <v>2178</v>
      </c>
      <c r="B575" s="7" t="s">
        <v>45</v>
      </c>
      <c r="C575" s="21" t="s">
        <v>132</v>
      </c>
      <c r="D575" s="28">
        <v>0</v>
      </c>
    </row>
    <row r="576" spans="1:4" x14ac:dyDescent="0.25">
      <c r="A576">
        <v>2178</v>
      </c>
      <c r="B576" s="7" t="s">
        <v>47</v>
      </c>
      <c r="C576" s="21" t="s">
        <v>132</v>
      </c>
      <c r="D576" s="28">
        <v>13164</v>
      </c>
    </row>
    <row r="577" spans="1:4" x14ac:dyDescent="0.25">
      <c r="A577">
        <v>2178</v>
      </c>
      <c r="B577" s="7" t="s">
        <v>48</v>
      </c>
      <c r="C577" s="21" t="s">
        <v>132</v>
      </c>
      <c r="D577" s="28">
        <v>17181</v>
      </c>
    </row>
    <row r="578" spans="1:4" x14ac:dyDescent="0.25">
      <c r="A578">
        <v>2178</v>
      </c>
      <c r="B578" s="7" t="s">
        <v>49</v>
      </c>
      <c r="C578" s="21" t="s">
        <v>132</v>
      </c>
      <c r="D578" s="28">
        <v>0</v>
      </c>
    </row>
    <row r="579" spans="1:4" x14ac:dyDescent="0.25">
      <c r="A579">
        <v>2178</v>
      </c>
      <c r="B579" s="7" t="s">
        <v>50</v>
      </c>
      <c r="C579" s="21" t="s">
        <v>132</v>
      </c>
      <c r="D579" s="28">
        <v>236288</v>
      </c>
    </row>
    <row r="580" spans="1:4" x14ac:dyDescent="0.25">
      <c r="A580">
        <v>2178</v>
      </c>
      <c r="B580" s="7" t="s">
        <v>51</v>
      </c>
      <c r="C580" s="21" t="s">
        <v>132</v>
      </c>
      <c r="D580" s="28">
        <v>0</v>
      </c>
    </row>
    <row r="581" spans="1:4" x14ac:dyDescent="0.25">
      <c r="A581">
        <v>2178</v>
      </c>
      <c r="B581" s="7" t="s">
        <v>52</v>
      </c>
      <c r="C581" s="21" t="s">
        <v>132</v>
      </c>
      <c r="D581" s="28">
        <v>1187463</v>
      </c>
    </row>
    <row r="582" spans="1:4" x14ac:dyDescent="0.25">
      <c r="A582">
        <v>2178</v>
      </c>
      <c r="B582" s="7" t="s">
        <v>54</v>
      </c>
      <c r="C582" s="21" t="s">
        <v>132</v>
      </c>
      <c r="D582" s="28">
        <v>0</v>
      </c>
    </row>
    <row r="583" spans="1:4" x14ac:dyDescent="0.25">
      <c r="A583">
        <v>2178</v>
      </c>
      <c r="B583" s="7" t="s">
        <v>55</v>
      </c>
      <c r="C583" s="21" t="s">
        <v>132</v>
      </c>
      <c r="D583" s="28">
        <v>9817</v>
      </c>
    </row>
    <row r="584" spans="1:4" x14ac:dyDescent="0.25">
      <c r="A584">
        <v>2178</v>
      </c>
      <c r="B584" s="7" t="s">
        <v>56</v>
      </c>
      <c r="C584" s="21" t="s">
        <v>132</v>
      </c>
      <c r="D584" s="28">
        <v>0</v>
      </c>
    </row>
    <row r="585" spans="1:4" x14ac:dyDescent="0.25">
      <c r="A585">
        <v>2178</v>
      </c>
      <c r="B585" s="7" t="s">
        <v>57</v>
      </c>
      <c r="C585" s="21" t="s">
        <v>132</v>
      </c>
      <c r="D585" s="28">
        <v>0</v>
      </c>
    </row>
    <row r="586" spans="1:4" x14ac:dyDescent="0.25">
      <c r="A586">
        <v>2178</v>
      </c>
      <c r="B586" s="7" t="s">
        <v>59</v>
      </c>
      <c r="C586" s="21" t="s">
        <v>132</v>
      </c>
      <c r="D586" s="28">
        <v>28560</v>
      </c>
    </row>
    <row r="587" spans="1:4" x14ac:dyDescent="0.25">
      <c r="A587">
        <v>2178</v>
      </c>
      <c r="B587" s="7" t="s">
        <v>61</v>
      </c>
      <c r="C587" s="21" t="s">
        <v>132</v>
      </c>
      <c r="D587" s="28">
        <v>9817</v>
      </c>
    </row>
    <row r="588" spans="1:4" x14ac:dyDescent="0.25">
      <c r="A588">
        <v>2178</v>
      </c>
      <c r="B588" s="7" t="s">
        <v>60</v>
      </c>
      <c r="C588" s="21" t="s">
        <v>132</v>
      </c>
      <c r="D588" s="28">
        <v>18965</v>
      </c>
    </row>
    <row r="589" spans="1:4" x14ac:dyDescent="0.25">
      <c r="A589">
        <v>2178</v>
      </c>
      <c r="B589" s="7" t="s">
        <v>62</v>
      </c>
      <c r="C589" s="21" t="s">
        <v>132</v>
      </c>
      <c r="D589" s="28">
        <v>108884</v>
      </c>
    </row>
    <row r="590" spans="1:4" x14ac:dyDescent="0.25">
      <c r="A590">
        <v>2178</v>
      </c>
      <c r="B590" s="7" t="s">
        <v>27</v>
      </c>
      <c r="C590" s="21" t="s">
        <v>132</v>
      </c>
      <c r="D590" s="28">
        <v>0</v>
      </c>
    </row>
    <row r="591" spans="1:4" x14ac:dyDescent="0.25">
      <c r="A591">
        <v>2178</v>
      </c>
      <c r="B591" s="7" t="s">
        <v>149</v>
      </c>
      <c r="C591" s="21" t="s">
        <v>132</v>
      </c>
      <c r="D591" s="28">
        <v>0</v>
      </c>
    </row>
    <row r="592" spans="1:4" x14ac:dyDescent="0.25">
      <c r="A592">
        <v>2178</v>
      </c>
      <c r="B592" s="7" t="s">
        <v>122</v>
      </c>
      <c r="C592" s="21" t="s">
        <v>132</v>
      </c>
      <c r="D592" s="28">
        <v>0</v>
      </c>
    </row>
    <row r="593" spans="1:4" x14ac:dyDescent="0.25">
      <c r="A593">
        <v>2178</v>
      </c>
      <c r="B593" s="7" t="s">
        <v>123</v>
      </c>
      <c r="C593" s="21" t="s">
        <v>132</v>
      </c>
      <c r="D593" s="28">
        <v>31684</v>
      </c>
    </row>
    <row r="594" spans="1:4" x14ac:dyDescent="0.25">
      <c r="A594">
        <v>2178</v>
      </c>
      <c r="B594" s="10" t="s">
        <v>34</v>
      </c>
      <c r="C594" s="21" t="s">
        <v>132</v>
      </c>
      <c r="D594" s="28">
        <v>10933</v>
      </c>
    </row>
    <row r="595" spans="1:4" x14ac:dyDescent="0.25">
      <c r="A595">
        <v>2178</v>
      </c>
      <c r="B595" s="7" t="s">
        <v>58</v>
      </c>
      <c r="C595" s="21" t="s">
        <v>132</v>
      </c>
      <c r="D595" s="28">
        <v>0</v>
      </c>
    </row>
    <row r="596" spans="1:4" x14ac:dyDescent="0.25">
      <c r="A596">
        <v>2178</v>
      </c>
      <c r="B596" s="7" t="s">
        <v>53</v>
      </c>
      <c r="C596" s="21" t="s">
        <v>132</v>
      </c>
      <c r="D596" s="28">
        <v>0</v>
      </c>
    </row>
    <row r="597" spans="1:4" x14ac:dyDescent="0.25">
      <c r="A597">
        <v>2178</v>
      </c>
      <c r="B597" s="12" t="s">
        <v>25</v>
      </c>
      <c r="C597" s="21" t="s">
        <v>132</v>
      </c>
      <c r="D597" s="28">
        <v>10487</v>
      </c>
    </row>
    <row r="598" spans="1:4" x14ac:dyDescent="0.25">
      <c r="A598">
        <v>2178</v>
      </c>
      <c r="B598" s="10" t="s">
        <v>38</v>
      </c>
      <c r="C598" s="21" t="s">
        <v>132</v>
      </c>
      <c r="D598" s="28">
        <v>0</v>
      </c>
    </row>
    <row r="599" spans="1:4" x14ac:dyDescent="0.25">
      <c r="A599">
        <v>2178</v>
      </c>
      <c r="B599" s="7" t="s">
        <v>35</v>
      </c>
      <c r="C599" s="21" t="s">
        <v>132</v>
      </c>
      <c r="D599" s="28">
        <v>27890</v>
      </c>
    </row>
    <row r="600" spans="1:4" x14ac:dyDescent="0.25">
      <c r="A600">
        <v>2178</v>
      </c>
      <c r="B600" s="7" t="s">
        <v>17</v>
      </c>
      <c r="C600" s="21" t="s">
        <v>132</v>
      </c>
      <c r="D600" s="28">
        <v>0</v>
      </c>
    </row>
    <row r="601" spans="1:4" x14ac:dyDescent="0.25">
      <c r="A601">
        <v>2178</v>
      </c>
      <c r="B601" s="7" t="s">
        <v>22</v>
      </c>
      <c r="C601" s="21" t="s">
        <v>132</v>
      </c>
      <c r="D601" s="28">
        <v>0</v>
      </c>
    </row>
    <row r="602" spans="1:4" x14ac:dyDescent="0.25">
      <c r="A602">
        <v>2178</v>
      </c>
      <c r="B602" s="7" t="s">
        <v>16</v>
      </c>
      <c r="C602" s="21" t="s">
        <v>132</v>
      </c>
      <c r="D602" s="28">
        <v>0</v>
      </c>
    </row>
    <row r="603" spans="1:4" x14ac:dyDescent="0.25">
      <c r="A603">
        <v>2178</v>
      </c>
      <c r="B603" s="10" t="s">
        <v>39</v>
      </c>
      <c r="C603" s="21" t="s">
        <v>132</v>
      </c>
      <c r="D603" s="28">
        <v>38377</v>
      </c>
    </row>
    <row r="604" spans="1:4" x14ac:dyDescent="0.25">
      <c r="A604">
        <v>2178</v>
      </c>
      <c r="B604" s="7" t="s">
        <v>42</v>
      </c>
      <c r="C604" s="21" t="s">
        <v>132</v>
      </c>
      <c r="D604" s="28">
        <v>0</v>
      </c>
    </row>
    <row r="605" spans="1:4" x14ac:dyDescent="0.25">
      <c r="A605">
        <v>2178</v>
      </c>
      <c r="B605" s="7" t="s">
        <v>125</v>
      </c>
      <c r="C605" s="21" t="s">
        <v>132</v>
      </c>
      <c r="D605" s="28">
        <v>0</v>
      </c>
    </row>
    <row r="606" spans="1:4" x14ac:dyDescent="0.25">
      <c r="A606">
        <v>2178</v>
      </c>
      <c r="B606" s="7" t="s">
        <v>124</v>
      </c>
      <c r="C606" s="21" t="s">
        <v>132</v>
      </c>
      <c r="D606" s="28">
        <v>0</v>
      </c>
    </row>
    <row r="607" spans="1:4" x14ac:dyDescent="0.25">
      <c r="A607">
        <v>2178</v>
      </c>
      <c r="B607" s="7" t="s">
        <v>151</v>
      </c>
      <c r="C607" s="21" t="s">
        <v>132</v>
      </c>
      <c r="D607" s="28">
        <v>0</v>
      </c>
    </row>
    <row r="608" spans="1:4" x14ac:dyDescent="0.25">
      <c r="A608">
        <v>2178</v>
      </c>
      <c r="B608" s="7" t="s">
        <v>18</v>
      </c>
      <c r="C608" s="21" t="s">
        <v>132</v>
      </c>
      <c r="D608" s="28">
        <v>22089</v>
      </c>
    </row>
    <row r="609" spans="1:5" x14ac:dyDescent="0.25">
      <c r="A609">
        <v>2178</v>
      </c>
      <c r="B609" s="7" t="s">
        <v>30</v>
      </c>
      <c r="C609" s="21" t="s">
        <v>132</v>
      </c>
      <c r="D609" s="28">
        <v>0</v>
      </c>
    </row>
    <row r="610" spans="1:5" x14ac:dyDescent="0.25">
      <c r="A610">
        <v>2178</v>
      </c>
      <c r="B610" s="7" t="s">
        <v>21</v>
      </c>
      <c r="C610" s="21" t="s">
        <v>132</v>
      </c>
      <c r="D610" s="28">
        <v>20527</v>
      </c>
      <c r="E610" s="2"/>
    </row>
    <row r="611" spans="1:5" x14ac:dyDescent="0.25">
      <c r="A611">
        <v>2178</v>
      </c>
      <c r="B611" s="7" t="s">
        <v>32</v>
      </c>
      <c r="C611" s="21" t="s">
        <v>132</v>
      </c>
      <c r="D611" s="28">
        <v>0</v>
      </c>
    </row>
    <row r="612" spans="1:5" x14ac:dyDescent="0.25">
      <c r="A612">
        <v>2178</v>
      </c>
      <c r="B612" s="7" t="s">
        <v>15</v>
      </c>
      <c r="C612" s="21" t="s">
        <v>133</v>
      </c>
      <c r="D612" s="28">
        <v>17879</v>
      </c>
    </row>
    <row r="613" spans="1:5" x14ac:dyDescent="0.25">
      <c r="A613">
        <v>2178</v>
      </c>
      <c r="B613" s="7" t="s">
        <v>19</v>
      </c>
      <c r="C613" s="21" t="s">
        <v>133</v>
      </c>
      <c r="D613" s="28">
        <v>0</v>
      </c>
    </row>
    <row r="614" spans="1:5" x14ac:dyDescent="0.25">
      <c r="A614">
        <v>2178</v>
      </c>
      <c r="B614" s="7" t="s">
        <v>20</v>
      </c>
      <c r="C614" s="21" t="s">
        <v>133</v>
      </c>
      <c r="D614" s="28">
        <v>0</v>
      </c>
    </row>
    <row r="615" spans="1:5" x14ac:dyDescent="0.25">
      <c r="A615">
        <v>2178</v>
      </c>
      <c r="B615" s="7" t="s">
        <v>23</v>
      </c>
      <c r="C615" s="21" t="s">
        <v>133</v>
      </c>
      <c r="D615" s="28">
        <v>0</v>
      </c>
    </row>
    <row r="616" spans="1:5" x14ac:dyDescent="0.25">
      <c r="A616">
        <v>2178</v>
      </c>
      <c r="B616" s="7" t="s">
        <v>24</v>
      </c>
      <c r="C616" s="21" t="s">
        <v>133</v>
      </c>
      <c r="D616" s="28">
        <v>0</v>
      </c>
    </row>
    <row r="617" spans="1:5" x14ac:dyDescent="0.25">
      <c r="A617">
        <v>2178</v>
      </c>
      <c r="B617" s="7" t="s">
        <v>26</v>
      </c>
      <c r="C617" s="21" t="s">
        <v>133</v>
      </c>
      <c r="D617" s="28">
        <v>0</v>
      </c>
    </row>
    <row r="618" spans="1:5" x14ac:dyDescent="0.25">
      <c r="A618">
        <v>2178</v>
      </c>
      <c r="B618" s="7" t="s">
        <v>28</v>
      </c>
      <c r="C618" s="21" t="s">
        <v>133</v>
      </c>
      <c r="D618" s="28">
        <v>0</v>
      </c>
    </row>
    <row r="619" spans="1:5" x14ac:dyDescent="0.25">
      <c r="A619">
        <v>2178</v>
      </c>
      <c r="B619" s="7" t="s">
        <v>29</v>
      </c>
      <c r="C619" s="21" t="s">
        <v>133</v>
      </c>
      <c r="D619" s="28">
        <v>0</v>
      </c>
    </row>
    <row r="620" spans="1:5" x14ac:dyDescent="0.25">
      <c r="A620">
        <v>2178</v>
      </c>
      <c r="B620" s="8" t="s">
        <v>31</v>
      </c>
      <c r="C620" s="21" t="s">
        <v>133</v>
      </c>
      <c r="D620" s="28">
        <v>0</v>
      </c>
    </row>
    <row r="621" spans="1:5" x14ac:dyDescent="0.25">
      <c r="A621">
        <v>2178</v>
      </c>
      <c r="B621" s="7" t="s">
        <v>33</v>
      </c>
      <c r="C621" s="21" t="s">
        <v>133</v>
      </c>
      <c r="D621" s="28">
        <v>0</v>
      </c>
    </row>
    <row r="622" spans="1:5" x14ac:dyDescent="0.25">
      <c r="A622">
        <v>2178</v>
      </c>
      <c r="B622" s="7" t="s">
        <v>36</v>
      </c>
      <c r="C622" s="21" t="s">
        <v>133</v>
      </c>
      <c r="D622" s="28">
        <v>0</v>
      </c>
    </row>
    <row r="623" spans="1:5" x14ac:dyDescent="0.25">
      <c r="A623">
        <v>2178</v>
      </c>
      <c r="B623" s="7" t="s">
        <v>37</v>
      </c>
      <c r="C623" s="21" t="s">
        <v>133</v>
      </c>
      <c r="D623" s="28">
        <v>0</v>
      </c>
    </row>
    <row r="624" spans="1:5" x14ac:dyDescent="0.25">
      <c r="A624">
        <v>2178</v>
      </c>
      <c r="B624" s="7" t="s">
        <v>40</v>
      </c>
      <c r="C624" s="21" t="s">
        <v>133</v>
      </c>
      <c r="D624" s="28">
        <v>0</v>
      </c>
    </row>
    <row r="625" spans="1:4" x14ac:dyDescent="0.25">
      <c r="A625">
        <v>2178</v>
      </c>
      <c r="B625" s="7" t="s">
        <v>41</v>
      </c>
      <c r="C625" s="21" t="s">
        <v>133</v>
      </c>
      <c r="D625" s="28">
        <v>0</v>
      </c>
    </row>
    <row r="626" spans="1:4" x14ac:dyDescent="0.25">
      <c r="A626">
        <v>2178</v>
      </c>
      <c r="B626" s="12" t="s">
        <v>43</v>
      </c>
      <c r="C626" s="21" t="s">
        <v>133</v>
      </c>
      <c r="D626" s="28">
        <v>0</v>
      </c>
    </row>
    <row r="627" spans="1:4" x14ac:dyDescent="0.25">
      <c r="A627">
        <v>2178</v>
      </c>
      <c r="B627" s="7" t="s">
        <v>44</v>
      </c>
      <c r="C627" s="21" t="s">
        <v>133</v>
      </c>
      <c r="D627" s="28">
        <v>0</v>
      </c>
    </row>
    <row r="628" spans="1:4" x14ac:dyDescent="0.25">
      <c r="A628">
        <v>2178</v>
      </c>
      <c r="B628" s="7" t="s">
        <v>46</v>
      </c>
      <c r="C628" s="21" t="s">
        <v>133</v>
      </c>
      <c r="D628" s="28">
        <v>0</v>
      </c>
    </row>
    <row r="629" spans="1:4" x14ac:dyDescent="0.25">
      <c r="A629">
        <v>2178</v>
      </c>
      <c r="B629" s="7" t="s">
        <v>45</v>
      </c>
      <c r="C629" s="21" t="s">
        <v>133</v>
      </c>
      <c r="D629" s="28">
        <v>0</v>
      </c>
    </row>
    <row r="630" spans="1:4" x14ac:dyDescent="0.25">
      <c r="A630">
        <v>2178</v>
      </c>
      <c r="B630" s="7" t="s">
        <v>47</v>
      </c>
      <c r="C630" s="21" t="s">
        <v>133</v>
      </c>
      <c r="D630" s="28">
        <v>0</v>
      </c>
    </row>
    <row r="631" spans="1:4" x14ac:dyDescent="0.25">
      <c r="A631">
        <v>2178</v>
      </c>
      <c r="B631" s="7" t="s">
        <v>48</v>
      </c>
      <c r="C631" s="21" t="s">
        <v>133</v>
      </c>
      <c r="D631" s="28">
        <v>27043</v>
      </c>
    </row>
    <row r="632" spans="1:4" x14ac:dyDescent="0.25">
      <c r="A632">
        <v>2178</v>
      </c>
      <c r="B632" s="7" t="s">
        <v>49</v>
      </c>
      <c r="C632" s="21" t="s">
        <v>133</v>
      </c>
      <c r="D632" s="28">
        <v>0</v>
      </c>
    </row>
    <row r="633" spans="1:4" x14ac:dyDescent="0.25">
      <c r="A633">
        <v>2178</v>
      </c>
      <c r="B633" s="7" t="s">
        <v>50</v>
      </c>
      <c r="C633" s="21" t="s">
        <v>133</v>
      </c>
      <c r="D633" s="28">
        <v>11723</v>
      </c>
    </row>
    <row r="634" spans="1:4" x14ac:dyDescent="0.25">
      <c r="A634">
        <v>2178</v>
      </c>
      <c r="B634" s="7" t="s">
        <v>51</v>
      </c>
      <c r="C634" s="21" t="s">
        <v>133</v>
      </c>
      <c r="D634" s="28">
        <v>8205</v>
      </c>
    </row>
    <row r="635" spans="1:4" x14ac:dyDescent="0.25">
      <c r="A635">
        <v>2178</v>
      </c>
      <c r="B635" s="7" t="s">
        <v>52</v>
      </c>
      <c r="C635" s="21" t="s">
        <v>133</v>
      </c>
      <c r="D635" s="28">
        <v>377055</v>
      </c>
    </row>
    <row r="636" spans="1:4" x14ac:dyDescent="0.25">
      <c r="A636">
        <v>2178</v>
      </c>
      <c r="B636" s="7" t="s">
        <v>54</v>
      </c>
      <c r="C636" s="21" t="s">
        <v>133</v>
      </c>
      <c r="D636" s="28">
        <v>0</v>
      </c>
    </row>
    <row r="637" spans="1:4" x14ac:dyDescent="0.25">
      <c r="A637">
        <v>2178</v>
      </c>
      <c r="B637" s="7" t="s">
        <v>55</v>
      </c>
      <c r="C637" s="21" t="s">
        <v>133</v>
      </c>
      <c r="D637" s="28">
        <v>0</v>
      </c>
    </row>
    <row r="638" spans="1:4" x14ac:dyDescent="0.25">
      <c r="A638">
        <v>2178</v>
      </c>
      <c r="B638" s="7" t="s">
        <v>56</v>
      </c>
      <c r="C638" s="21" t="s">
        <v>133</v>
      </c>
      <c r="D638" s="28">
        <v>0</v>
      </c>
    </row>
    <row r="639" spans="1:4" x14ac:dyDescent="0.25">
      <c r="A639">
        <v>2178</v>
      </c>
      <c r="B639" s="7" t="s">
        <v>57</v>
      </c>
      <c r="C639" s="21" t="s">
        <v>133</v>
      </c>
      <c r="D639" s="28">
        <v>14733</v>
      </c>
    </row>
    <row r="640" spans="1:4" x14ac:dyDescent="0.25">
      <c r="A640">
        <v>2178</v>
      </c>
      <c r="B640" s="7" t="s">
        <v>59</v>
      </c>
      <c r="C640" s="21" t="s">
        <v>133</v>
      </c>
      <c r="D640" s="28">
        <v>0</v>
      </c>
    </row>
    <row r="641" spans="1:4" x14ac:dyDescent="0.25">
      <c r="A641">
        <v>2178</v>
      </c>
      <c r="B641" s="7" t="s">
        <v>61</v>
      </c>
      <c r="C641" s="21" t="s">
        <v>133</v>
      </c>
      <c r="D641" s="28">
        <v>0</v>
      </c>
    </row>
    <row r="642" spans="1:4" x14ac:dyDescent="0.25">
      <c r="A642">
        <v>2178</v>
      </c>
      <c r="B642" s="7" t="s">
        <v>60</v>
      </c>
      <c r="C642" s="21" t="s">
        <v>133</v>
      </c>
      <c r="D642" s="28">
        <v>0</v>
      </c>
    </row>
    <row r="643" spans="1:4" x14ac:dyDescent="0.25">
      <c r="A643">
        <v>2178</v>
      </c>
      <c r="B643" s="7" t="s">
        <v>62</v>
      </c>
      <c r="C643" s="21" t="s">
        <v>133</v>
      </c>
      <c r="D643" s="28">
        <v>12738</v>
      </c>
    </row>
    <row r="644" spans="1:4" x14ac:dyDescent="0.25">
      <c r="A644">
        <v>2178</v>
      </c>
      <c r="B644" s="7" t="s">
        <v>27</v>
      </c>
      <c r="C644" s="21" t="s">
        <v>133</v>
      </c>
      <c r="D644" s="28">
        <v>0</v>
      </c>
    </row>
    <row r="645" spans="1:4" x14ac:dyDescent="0.25">
      <c r="A645">
        <v>2178</v>
      </c>
      <c r="B645" s="7" t="s">
        <v>149</v>
      </c>
      <c r="C645" s="21" t="s">
        <v>133</v>
      </c>
      <c r="D645" s="28">
        <v>0</v>
      </c>
    </row>
    <row r="646" spans="1:4" x14ac:dyDescent="0.25">
      <c r="A646">
        <v>2178</v>
      </c>
      <c r="B646" s="7" t="s">
        <v>122</v>
      </c>
      <c r="C646" s="21" t="s">
        <v>133</v>
      </c>
      <c r="D646" s="28">
        <v>0</v>
      </c>
    </row>
    <row r="647" spans="1:4" x14ac:dyDescent="0.25">
      <c r="A647">
        <v>2178</v>
      </c>
      <c r="B647" s="7" t="s">
        <v>123</v>
      </c>
      <c r="C647" s="21" t="s">
        <v>133</v>
      </c>
      <c r="D647" s="28">
        <v>0</v>
      </c>
    </row>
    <row r="648" spans="1:4" x14ac:dyDescent="0.25">
      <c r="A648">
        <v>2178</v>
      </c>
      <c r="B648" s="10" t="s">
        <v>34</v>
      </c>
      <c r="C648" s="21" t="s">
        <v>133</v>
      </c>
      <c r="D648" s="28">
        <v>0</v>
      </c>
    </row>
    <row r="649" spans="1:4" x14ac:dyDescent="0.25">
      <c r="A649">
        <v>2178</v>
      </c>
      <c r="B649" s="7" t="s">
        <v>58</v>
      </c>
      <c r="C649" s="21" t="s">
        <v>133</v>
      </c>
      <c r="D649" s="28">
        <v>0</v>
      </c>
    </row>
    <row r="650" spans="1:4" x14ac:dyDescent="0.25">
      <c r="A650">
        <v>2178</v>
      </c>
      <c r="B650" s="7" t="s">
        <v>53</v>
      </c>
      <c r="C650" s="21" t="s">
        <v>133</v>
      </c>
      <c r="D650" s="28">
        <v>0</v>
      </c>
    </row>
    <row r="651" spans="1:4" x14ac:dyDescent="0.25">
      <c r="A651">
        <v>2178</v>
      </c>
      <c r="B651" s="12" t="s">
        <v>25</v>
      </c>
      <c r="C651" s="21" t="s">
        <v>133</v>
      </c>
      <c r="D651" s="28">
        <v>0</v>
      </c>
    </row>
    <row r="652" spans="1:4" x14ac:dyDescent="0.25">
      <c r="A652">
        <v>2178</v>
      </c>
      <c r="B652" s="10" t="s">
        <v>38</v>
      </c>
      <c r="C652" s="21" t="s">
        <v>133</v>
      </c>
      <c r="D652" s="28">
        <v>0</v>
      </c>
    </row>
    <row r="653" spans="1:4" x14ac:dyDescent="0.25">
      <c r="A653">
        <v>2178</v>
      </c>
      <c r="B653" s="7" t="s">
        <v>35</v>
      </c>
      <c r="C653" s="21" t="s">
        <v>133</v>
      </c>
      <c r="D653" s="28">
        <v>0</v>
      </c>
    </row>
    <row r="654" spans="1:4" x14ac:dyDescent="0.25">
      <c r="A654">
        <v>2178</v>
      </c>
      <c r="B654" s="7" t="s">
        <v>17</v>
      </c>
      <c r="C654" s="21" t="s">
        <v>133</v>
      </c>
      <c r="D654" s="28">
        <v>0</v>
      </c>
    </row>
    <row r="655" spans="1:4" x14ac:dyDescent="0.25">
      <c r="A655">
        <v>2178</v>
      </c>
      <c r="B655" s="7" t="s">
        <v>22</v>
      </c>
      <c r="C655" s="21" t="s">
        <v>133</v>
      </c>
      <c r="D655" s="28">
        <v>0</v>
      </c>
    </row>
    <row r="656" spans="1:4" x14ac:dyDescent="0.25">
      <c r="A656">
        <v>2178</v>
      </c>
      <c r="B656" s="7" t="s">
        <v>16</v>
      </c>
      <c r="C656" s="21" t="s">
        <v>133</v>
      </c>
      <c r="D656" s="28">
        <v>0</v>
      </c>
    </row>
    <row r="657" spans="1:5" x14ac:dyDescent="0.25">
      <c r="A657">
        <v>2178</v>
      </c>
      <c r="B657" s="10" t="s">
        <v>39</v>
      </c>
      <c r="C657" s="21" t="s">
        <v>133</v>
      </c>
      <c r="D657" s="28">
        <v>0</v>
      </c>
    </row>
    <row r="658" spans="1:5" x14ac:dyDescent="0.25">
      <c r="A658">
        <v>2178</v>
      </c>
      <c r="B658" s="7" t="s">
        <v>42</v>
      </c>
      <c r="C658" s="21" t="s">
        <v>133</v>
      </c>
      <c r="D658" s="28">
        <v>0</v>
      </c>
    </row>
    <row r="659" spans="1:5" x14ac:dyDescent="0.25">
      <c r="A659">
        <v>2178</v>
      </c>
      <c r="B659" s="7" t="s">
        <v>125</v>
      </c>
      <c r="C659" s="21" t="s">
        <v>133</v>
      </c>
      <c r="D659" s="28">
        <v>0</v>
      </c>
    </row>
    <row r="660" spans="1:5" x14ac:dyDescent="0.25">
      <c r="A660">
        <v>2178</v>
      </c>
      <c r="B660" s="7" t="s">
        <v>124</v>
      </c>
      <c r="C660" s="21" t="s">
        <v>133</v>
      </c>
      <c r="D660" s="28">
        <v>0</v>
      </c>
    </row>
    <row r="661" spans="1:5" x14ac:dyDescent="0.25">
      <c r="A661">
        <v>2178</v>
      </c>
      <c r="B661" s="7" t="s">
        <v>151</v>
      </c>
      <c r="C661" s="21" t="s">
        <v>133</v>
      </c>
      <c r="D661" s="28">
        <v>0</v>
      </c>
    </row>
    <row r="662" spans="1:5" x14ac:dyDescent="0.25">
      <c r="A662">
        <v>2178</v>
      </c>
      <c r="B662" s="7" t="s">
        <v>18</v>
      </c>
      <c r="C662" s="21" t="s">
        <v>133</v>
      </c>
      <c r="D662" s="28">
        <v>242944</v>
      </c>
    </row>
    <row r="663" spans="1:5" x14ac:dyDescent="0.25">
      <c r="A663">
        <v>2178</v>
      </c>
      <c r="B663" s="7" t="s">
        <v>30</v>
      </c>
      <c r="C663" s="21" t="s">
        <v>133</v>
      </c>
      <c r="D663" s="28">
        <v>0</v>
      </c>
    </row>
    <row r="664" spans="1:5" x14ac:dyDescent="0.25">
      <c r="A664">
        <v>2178</v>
      </c>
      <c r="B664" s="7" t="s">
        <v>21</v>
      </c>
      <c r="C664" s="21" t="s">
        <v>133</v>
      </c>
      <c r="D664" s="28">
        <v>0</v>
      </c>
    </row>
    <row r="665" spans="1:5" x14ac:dyDescent="0.25">
      <c r="A665">
        <v>2178</v>
      </c>
      <c r="B665" s="7" t="s">
        <v>32</v>
      </c>
      <c r="C665" s="21" t="s">
        <v>133</v>
      </c>
      <c r="D665" s="28">
        <v>0</v>
      </c>
      <c r="E665" s="2"/>
    </row>
    <row r="666" spans="1:5" x14ac:dyDescent="0.25">
      <c r="A666">
        <v>2178</v>
      </c>
      <c r="B666" s="7" t="s">
        <v>15</v>
      </c>
      <c r="C666" s="22" t="s">
        <v>134</v>
      </c>
      <c r="D666" s="28">
        <v>72907</v>
      </c>
    </row>
    <row r="667" spans="1:5" x14ac:dyDescent="0.25">
      <c r="A667">
        <v>2178</v>
      </c>
      <c r="B667" s="7" t="s">
        <v>19</v>
      </c>
      <c r="C667" s="22" t="s">
        <v>134</v>
      </c>
      <c r="D667" s="28">
        <v>117444</v>
      </c>
    </row>
    <row r="668" spans="1:5" x14ac:dyDescent="0.25">
      <c r="A668">
        <v>2178</v>
      </c>
      <c r="B668" s="7" t="s">
        <v>20</v>
      </c>
      <c r="C668" s="22" t="s">
        <v>134</v>
      </c>
      <c r="D668" s="28">
        <v>276517</v>
      </c>
    </row>
    <row r="669" spans="1:5" x14ac:dyDescent="0.25">
      <c r="A669">
        <v>2178</v>
      </c>
      <c r="B669" s="7" t="s">
        <v>23</v>
      </c>
      <c r="C669" s="22" t="s">
        <v>134</v>
      </c>
      <c r="D669" s="28">
        <v>212951</v>
      </c>
    </row>
    <row r="670" spans="1:5" x14ac:dyDescent="0.25">
      <c r="A670">
        <v>2178</v>
      </c>
      <c r="B670" s="7" t="s">
        <v>24</v>
      </c>
      <c r="C670" s="22" t="s">
        <v>134</v>
      </c>
      <c r="D670" s="28">
        <v>510875</v>
      </c>
    </row>
    <row r="671" spans="1:5" x14ac:dyDescent="0.25">
      <c r="A671">
        <v>2178</v>
      </c>
      <c r="B671" s="7" t="s">
        <v>26</v>
      </c>
      <c r="C671" s="22" t="s">
        <v>134</v>
      </c>
      <c r="D671" s="28">
        <v>139404</v>
      </c>
    </row>
    <row r="672" spans="1:5" x14ac:dyDescent="0.25">
      <c r="A672">
        <v>2178</v>
      </c>
      <c r="B672" s="7" t="s">
        <v>28</v>
      </c>
      <c r="C672" s="22" t="s">
        <v>134</v>
      </c>
      <c r="D672" s="28">
        <v>64250</v>
      </c>
    </row>
    <row r="673" spans="1:4" x14ac:dyDescent="0.25">
      <c r="A673">
        <v>2178</v>
      </c>
      <c r="B673" s="7" t="s">
        <v>29</v>
      </c>
      <c r="C673" s="22" t="s">
        <v>134</v>
      </c>
      <c r="D673" s="28">
        <v>340539</v>
      </c>
    </row>
    <row r="674" spans="1:4" x14ac:dyDescent="0.25">
      <c r="A674">
        <v>2178</v>
      </c>
      <c r="B674" s="8" t="s">
        <v>31</v>
      </c>
      <c r="C674" s="22" t="s">
        <v>134</v>
      </c>
      <c r="D674" s="28">
        <v>21016</v>
      </c>
    </row>
    <row r="675" spans="1:4" x14ac:dyDescent="0.25">
      <c r="A675">
        <v>2178</v>
      </c>
      <c r="B675" s="7" t="s">
        <v>33</v>
      </c>
      <c r="C675" s="22" t="s">
        <v>134</v>
      </c>
      <c r="D675" s="28">
        <v>43348</v>
      </c>
    </row>
    <row r="676" spans="1:4" x14ac:dyDescent="0.25">
      <c r="A676">
        <v>2178</v>
      </c>
      <c r="B676" s="7" t="s">
        <v>36</v>
      </c>
      <c r="C676" s="22" t="s">
        <v>134</v>
      </c>
      <c r="D676" s="28">
        <v>33967</v>
      </c>
    </row>
    <row r="677" spans="1:4" x14ac:dyDescent="0.25">
      <c r="A677">
        <v>2178</v>
      </c>
      <c r="B677" s="7" t="s">
        <v>37</v>
      </c>
      <c r="C677" s="22" t="s">
        <v>134</v>
      </c>
      <c r="D677" s="28">
        <v>170850</v>
      </c>
    </row>
    <row r="678" spans="1:4" x14ac:dyDescent="0.25">
      <c r="A678">
        <v>2178</v>
      </c>
      <c r="B678" s="7" t="s">
        <v>40</v>
      </c>
      <c r="C678" s="22" t="s">
        <v>134</v>
      </c>
      <c r="D678" s="28">
        <v>124490</v>
      </c>
    </row>
    <row r="679" spans="1:4" x14ac:dyDescent="0.25">
      <c r="A679">
        <v>2178</v>
      </c>
      <c r="B679" s="7" t="s">
        <v>41</v>
      </c>
      <c r="C679" s="22" t="s">
        <v>134</v>
      </c>
      <c r="D679" s="28">
        <v>11046</v>
      </c>
    </row>
    <row r="680" spans="1:4" x14ac:dyDescent="0.25">
      <c r="A680">
        <v>2178</v>
      </c>
      <c r="B680" s="12" t="s">
        <v>43</v>
      </c>
      <c r="C680" s="22" t="s">
        <v>134</v>
      </c>
      <c r="D680" s="28">
        <v>103759</v>
      </c>
    </row>
    <row r="681" spans="1:4" x14ac:dyDescent="0.25">
      <c r="A681">
        <v>2178</v>
      </c>
      <c r="B681" s="7" t="s">
        <v>44</v>
      </c>
      <c r="C681" s="22" t="s">
        <v>134</v>
      </c>
      <c r="D681" s="28">
        <v>72646</v>
      </c>
    </row>
    <row r="682" spans="1:4" x14ac:dyDescent="0.25">
      <c r="A682">
        <v>2178</v>
      </c>
      <c r="B682" s="7" t="s">
        <v>46</v>
      </c>
      <c r="C682" s="22" t="s">
        <v>134</v>
      </c>
      <c r="D682" s="28">
        <v>291212</v>
      </c>
    </row>
    <row r="683" spans="1:4" x14ac:dyDescent="0.25">
      <c r="A683">
        <v>2178</v>
      </c>
      <c r="B683" s="7" t="s">
        <v>45</v>
      </c>
      <c r="C683" s="22" t="s">
        <v>134</v>
      </c>
      <c r="D683" s="28">
        <v>5089</v>
      </c>
    </row>
    <row r="684" spans="1:4" x14ac:dyDescent="0.25">
      <c r="A684">
        <v>2178</v>
      </c>
      <c r="B684" s="7" t="s">
        <v>47</v>
      </c>
      <c r="C684" s="22" t="s">
        <v>134</v>
      </c>
      <c r="D684" s="28">
        <v>165526</v>
      </c>
    </row>
    <row r="685" spans="1:4" x14ac:dyDescent="0.25">
      <c r="A685">
        <v>2178</v>
      </c>
      <c r="B685" s="7" t="s">
        <v>48</v>
      </c>
      <c r="C685" s="22" t="s">
        <v>134</v>
      </c>
      <c r="D685" s="28">
        <v>151869</v>
      </c>
    </row>
    <row r="686" spans="1:4" x14ac:dyDescent="0.25">
      <c r="A686">
        <v>2178</v>
      </c>
      <c r="B686" s="7" t="s">
        <v>49</v>
      </c>
      <c r="C686" s="22" t="s">
        <v>134</v>
      </c>
      <c r="D686" s="28">
        <v>36769</v>
      </c>
    </row>
    <row r="687" spans="1:4" x14ac:dyDescent="0.25">
      <c r="A687">
        <v>2178</v>
      </c>
      <c r="B687" s="7" t="s">
        <v>50</v>
      </c>
      <c r="C687" s="22" t="s">
        <v>134</v>
      </c>
      <c r="D687" s="28">
        <v>711606</v>
      </c>
    </row>
    <row r="688" spans="1:4" x14ac:dyDescent="0.25">
      <c r="A688">
        <v>2178</v>
      </c>
      <c r="B688" s="7" t="s">
        <v>51</v>
      </c>
      <c r="C688" s="22" t="s">
        <v>134</v>
      </c>
      <c r="D688" s="28">
        <v>98868</v>
      </c>
    </row>
    <row r="689" spans="1:4" x14ac:dyDescent="0.25">
      <c r="A689">
        <v>2178</v>
      </c>
      <c r="B689" s="7" t="s">
        <v>52</v>
      </c>
      <c r="C689" s="22" t="s">
        <v>134</v>
      </c>
      <c r="D689" s="28">
        <v>3309420</v>
      </c>
    </row>
    <row r="690" spans="1:4" x14ac:dyDescent="0.25">
      <c r="A690">
        <v>2178</v>
      </c>
      <c r="B690" s="7" t="s">
        <v>54</v>
      </c>
      <c r="C690" s="22" t="s">
        <v>134</v>
      </c>
      <c r="D690" s="28">
        <v>52741</v>
      </c>
    </row>
    <row r="691" spans="1:4" x14ac:dyDescent="0.25">
      <c r="A691">
        <v>2178</v>
      </c>
      <c r="B691" s="7" t="s">
        <v>55</v>
      </c>
      <c r="C691" s="22" t="s">
        <v>134</v>
      </c>
      <c r="D691" s="28">
        <v>79060</v>
      </c>
    </row>
    <row r="692" spans="1:4" x14ac:dyDescent="0.25">
      <c r="A692">
        <v>2178</v>
      </c>
      <c r="B692" s="7" t="s">
        <v>56</v>
      </c>
      <c r="C692" s="22" t="s">
        <v>134</v>
      </c>
      <c r="D692" s="28">
        <v>173083</v>
      </c>
    </row>
    <row r="693" spans="1:4" x14ac:dyDescent="0.25">
      <c r="A693">
        <v>2178</v>
      </c>
      <c r="B693" s="7" t="s">
        <v>57</v>
      </c>
      <c r="C693" s="22" t="s">
        <v>134</v>
      </c>
      <c r="D693" s="28">
        <v>87071</v>
      </c>
    </row>
    <row r="694" spans="1:4" x14ac:dyDescent="0.25">
      <c r="A694">
        <v>2178</v>
      </c>
      <c r="B694" s="7" t="s">
        <v>59</v>
      </c>
      <c r="C694" s="22" t="s">
        <v>134</v>
      </c>
      <c r="D694" s="28">
        <v>547130</v>
      </c>
    </row>
    <row r="695" spans="1:4" x14ac:dyDescent="0.25">
      <c r="A695">
        <v>2178</v>
      </c>
      <c r="B695" s="7" t="s">
        <v>61</v>
      </c>
      <c r="C695" s="22" t="s">
        <v>134</v>
      </c>
      <c r="D695" s="28">
        <v>162158</v>
      </c>
    </row>
    <row r="696" spans="1:4" x14ac:dyDescent="0.25">
      <c r="A696">
        <v>2178</v>
      </c>
      <c r="B696" s="7" t="s">
        <v>60</v>
      </c>
      <c r="C696" s="22" t="s">
        <v>134</v>
      </c>
      <c r="D696" s="28">
        <v>281732</v>
      </c>
    </row>
    <row r="697" spans="1:4" x14ac:dyDescent="0.25">
      <c r="A697">
        <v>2178</v>
      </c>
      <c r="B697" s="7" t="s">
        <v>62</v>
      </c>
      <c r="C697" s="22" t="s">
        <v>134</v>
      </c>
      <c r="D697" s="28">
        <v>614187</v>
      </c>
    </row>
    <row r="698" spans="1:4" x14ac:dyDescent="0.25">
      <c r="A698">
        <v>2178</v>
      </c>
      <c r="B698" s="7" t="s">
        <v>27</v>
      </c>
      <c r="C698" s="22" t="s">
        <v>134</v>
      </c>
      <c r="D698" s="28">
        <v>43682</v>
      </c>
    </row>
    <row r="699" spans="1:4" x14ac:dyDescent="0.25">
      <c r="A699">
        <v>2178</v>
      </c>
      <c r="B699" s="7" t="s">
        <v>135</v>
      </c>
      <c r="C699" s="22" t="s">
        <v>134</v>
      </c>
      <c r="D699" s="28">
        <v>26489</v>
      </c>
    </row>
    <row r="700" spans="1:4" x14ac:dyDescent="0.25">
      <c r="A700">
        <v>2178</v>
      </c>
      <c r="B700" s="7" t="s">
        <v>136</v>
      </c>
      <c r="C700" s="22" t="s">
        <v>134</v>
      </c>
      <c r="D700" s="28">
        <v>12877</v>
      </c>
    </row>
    <row r="701" spans="1:4" x14ac:dyDescent="0.25">
      <c r="A701">
        <v>2178</v>
      </c>
      <c r="B701" s="7" t="s">
        <v>149</v>
      </c>
      <c r="C701" s="22" t="s">
        <v>134</v>
      </c>
      <c r="D701" s="28">
        <v>2241</v>
      </c>
    </row>
    <row r="702" spans="1:4" x14ac:dyDescent="0.25">
      <c r="A702">
        <v>2178</v>
      </c>
      <c r="B702" s="7" t="s">
        <v>122</v>
      </c>
      <c r="C702" s="22" t="s">
        <v>134</v>
      </c>
      <c r="D702" s="28">
        <v>23928</v>
      </c>
    </row>
    <row r="703" spans="1:4" x14ac:dyDescent="0.25">
      <c r="A703">
        <v>2178</v>
      </c>
      <c r="B703" s="7" t="s">
        <v>123</v>
      </c>
      <c r="C703" s="22" t="s">
        <v>134</v>
      </c>
      <c r="D703" s="28">
        <v>71343</v>
      </c>
    </row>
    <row r="704" spans="1:4" x14ac:dyDescent="0.25">
      <c r="A704">
        <v>2178</v>
      </c>
      <c r="B704" s="10" t="s">
        <v>34</v>
      </c>
      <c r="C704" s="22" t="s">
        <v>134</v>
      </c>
      <c r="D704" s="28">
        <v>35686</v>
      </c>
    </row>
    <row r="705" spans="1:4" x14ac:dyDescent="0.25">
      <c r="A705">
        <v>2178</v>
      </c>
      <c r="B705" s="7" t="s">
        <v>58</v>
      </c>
      <c r="C705" s="22" t="s">
        <v>134</v>
      </c>
      <c r="D705" s="28">
        <v>14399</v>
      </c>
    </row>
    <row r="706" spans="1:4" x14ac:dyDescent="0.25">
      <c r="A706">
        <v>2178</v>
      </c>
      <c r="B706" s="7" t="s">
        <v>53</v>
      </c>
      <c r="C706" s="22" t="s">
        <v>134</v>
      </c>
      <c r="D706" s="28">
        <v>9244</v>
      </c>
    </row>
    <row r="707" spans="1:4" x14ac:dyDescent="0.25">
      <c r="A707">
        <v>2178</v>
      </c>
      <c r="B707" s="12" t="s">
        <v>25</v>
      </c>
      <c r="C707" s="22" t="s">
        <v>134</v>
      </c>
      <c r="D707" s="28">
        <v>84432</v>
      </c>
    </row>
    <row r="708" spans="1:4" x14ac:dyDescent="0.25">
      <c r="A708">
        <v>2178</v>
      </c>
      <c r="B708" s="10" t="s">
        <v>38</v>
      </c>
      <c r="C708" s="22" t="s">
        <v>134</v>
      </c>
      <c r="D708" s="28">
        <v>6185</v>
      </c>
    </row>
    <row r="709" spans="1:4" x14ac:dyDescent="0.25">
      <c r="A709">
        <v>2178</v>
      </c>
      <c r="B709" s="7" t="s">
        <v>35</v>
      </c>
      <c r="C709" s="22" t="s">
        <v>134</v>
      </c>
      <c r="D709" s="28">
        <v>24883</v>
      </c>
    </row>
    <row r="710" spans="1:4" x14ac:dyDescent="0.25">
      <c r="A710">
        <v>2178</v>
      </c>
      <c r="B710" s="7" t="s">
        <v>17</v>
      </c>
      <c r="C710" s="22" t="s">
        <v>134</v>
      </c>
      <c r="D710" s="28">
        <v>13700</v>
      </c>
    </row>
    <row r="711" spans="1:4" x14ac:dyDescent="0.25">
      <c r="A711">
        <v>2178</v>
      </c>
      <c r="B711" s="7" t="s">
        <v>22</v>
      </c>
      <c r="C711" s="22" t="s">
        <v>134</v>
      </c>
      <c r="D711" s="28">
        <v>6109</v>
      </c>
    </row>
    <row r="712" spans="1:4" x14ac:dyDescent="0.25">
      <c r="A712">
        <v>2178</v>
      </c>
      <c r="B712" s="7" t="s">
        <v>16</v>
      </c>
      <c r="C712" s="22" t="s">
        <v>134</v>
      </c>
      <c r="D712" s="28">
        <v>10157</v>
      </c>
    </row>
    <row r="713" spans="1:4" x14ac:dyDescent="0.25">
      <c r="A713">
        <v>2178</v>
      </c>
      <c r="B713" s="10" t="s">
        <v>39</v>
      </c>
      <c r="C713" s="22" t="s">
        <v>134</v>
      </c>
      <c r="D713" s="28">
        <v>53008</v>
      </c>
    </row>
    <row r="714" spans="1:4" x14ac:dyDescent="0.25">
      <c r="A714">
        <v>2178</v>
      </c>
      <c r="B714" s="7" t="s">
        <v>42</v>
      </c>
      <c r="C714" s="22" t="s">
        <v>134</v>
      </c>
      <c r="D714" s="28">
        <v>21957</v>
      </c>
    </row>
    <row r="715" spans="1:4" x14ac:dyDescent="0.25">
      <c r="A715">
        <v>2178</v>
      </c>
      <c r="B715" s="7" t="s">
        <v>137</v>
      </c>
      <c r="C715" s="22" t="s">
        <v>134</v>
      </c>
      <c r="D715" s="28">
        <v>18925</v>
      </c>
    </row>
    <row r="716" spans="1:4" x14ac:dyDescent="0.25">
      <c r="A716">
        <v>2178</v>
      </c>
      <c r="B716" s="7" t="s">
        <v>138</v>
      </c>
      <c r="C716" s="22" t="s">
        <v>134</v>
      </c>
      <c r="D716" s="28">
        <v>8220</v>
      </c>
    </row>
    <row r="717" spans="1:4" x14ac:dyDescent="0.25">
      <c r="A717">
        <v>2178</v>
      </c>
      <c r="B717" s="7" t="s">
        <v>139</v>
      </c>
      <c r="C717" s="22" t="s">
        <v>134</v>
      </c>
      <c r="D717" s="28">
        <v>21925</v>
      </c>
    </row>
    <row r="718" spans="1:4" x14ac:dyDescent="0.25">
      <c r="A718">
        <v>2178</v>
      </c>
      <c r="B718" s="7" t="s">
        <v>140</v>
      </c>
      <c r="C718" s="22" t="s">
        <v>134</v>
      </c>
      <c r="D718" s="28">
        <v>14485</v>
      </c>
    </row>
    <row r="719" spans="1:4" x14ac:dyDescent="0.25">
      <c r="A719">
        <v>2178</v>
      </c>
      <c r="B719" s="7" t="s">
        <v>125</v>
      </c>
      <c r="C719" s="22" t="s">
        <v>134</v>
      </c>
      <c r="D719" s="28">
        <v>68</v>
      </c>
    </row>
    <row r="720" spans="1:4" x14ac:dyDescent="0.25">
      <c r="A720">
        <v>2178</v>
      </c>
      <c r="B720" s="7" t="s">
        <v>124</v>
      </c>
      <c r="C720" s="22" t="s">
        <v>134</v>
      </c>
      <c r="D720" s="28">
        <v>100293</v>
      </c>
    </row>
    <row r="721" spans="1:5" x14ac:dyDescent="0.25">
      <c r="A721">
        <v>2178</v>
      </c>
      <c r="B721" s="7" t="s">
        <v>151</v>
      </c>
      <c r="C721" s="22" t="s">
        <v>134</v>
      </c>
      <c r="D721" s="28">
        <v>3511</v>
      </c>
    </row>
    <row r="722" spans="1:5" x14ac:dyDescent="0.25">
      <c r="A722">
        <v>2178</v>
      </c>
      <c r="B722" s="7" t="s">
        <v>18</v>
      </c>
      <c r="C722" s="22" t="s">
        <v>134</v>
      </c>
      <c r="D722" s="28">
        <v>236967</v>
      </c>
    </row>
    <row r="723" spans="1:5" x14ac:dyDescent="0.25">
      <c r="A723">
        <v>2178</v>
      </c>
      <c r="B723" s="7" t="s">
        <v>30</v>
      </c>
      <c r="C723" s="22" t="s">
        <v>134</v>
      </c>
      <c r="D723" s="28">
        <v>68688</v>
      </c>
    </row>
    <row r="724" spans="1:5" x14ac:dyDescent="0.25">
      <c r="A724">
        <v>2178</v>
      </c>
      <c r="B724" s="7" t="s">
        <v>21</v>
      </c>
      <c r="C724" s="22" t="s">
        <v>134</v>
      </c>
      <c r="D724" s="28">
        <v>152254</v>
      </c>
    </row>
    <row r="725" spans="1:5" x14ac:dyDescent="0.25">
      <c r="A725">
        <v>2178</v>
      </c>
      <c r="B725" s="7" t="s">
        <v>32</v>
      </c>
      <c r="C725" s="22" t="s">
        <v>134</v>
      </c>
      <c r="D725" s="28">
        <v>52842</v>
      </c>
      <c r="E725" s="2"/>
    </row>
    <row r="726" spans="1:5" x14ac:dyDescent="0.25">
      <c r="A726">
        <v>2178</v>
      </c>
      <c r="B726" s="7" t="s">
        <v>15</v>
      </c>
      <c r="C726" s="22" t="s">
        <v>152</v>
      </c>
      <c r="D726" s="28">
        <v>0</v>
      </c>
    </row>
    <row r="727" spans="1:5" x14ac:dyDescent="0.25">
      <c r="A727">
        <v>2178</v>
      </c>
      <c r="B727" s="7" t="s">
        <v>19</v>
      </c>
      <c r="C727" s="22" t="s">
        <v>152</v>
      </c>
      <c r="D727" s="28">
        <v>0</v>
      </c>
    </row>
    <row r="728" spans="1:5" x14ac:dyDescent="0.25">
      <c r="A728">
        <v>2178</v>
      </c>
      <c r="B728" s="7" t="s">
        <v>20</v>
      </c>
      <c r="C728" s="22" t="s">
        <v>152</v>
      </c>
      <c r="D728" s="28">
        <v>0</v>
      </c>
    </row>
    <row r="729" spans="1:5" x14ac:dyDescent="0.25">
      <c r="A729">
        <v>2178</v>
      </c>
      <c r="B729" s="7" t="s">
        <v>23</v>
      </c>
      <c r="C729" s="22" t="s">
        <v>152</v>
      </c>
      <c r="D729" s="28">
        <v>0</v>
      </c>
    </row>
    <row r="730" spans="1:5" x14ac:dyDescent="0.25">
      <c r="A730">
        <v>2178</v>
      </c>
      <c r="B730" s="7" t="s">
        <v>24</v>
      </c>
      <c r="C730" s="22" t="s">
        <v>152</v>
      </c>
      <c r="D730" s="28">
        <v>0</v>
      </c>
    </row>
    <row r="731" spans="1:5" x14ac:dyDescent="0.25">
      <c r="A731">
        <v>2178</v>
      </c>
      <c r="B731" s="7" t="s">
        <v>26</v>
      </c>
      <c r="C731" s="22" t="s">
        <v>152</v>
      </c>
      <c r="D731" s="28">
        <v>0</v>
      </c>
    </row>
    <row r="732" spans="1:5" x14ac:dyDescent="0.25">
      <c r="A732">
        <v>2178</v>
      </c>
      <c r="B732" s="7" t="s">
        <v>28</v>
      </c>
      <c r="C732" s="22" t="s">
        <v>152</v>
      </c>
      <c r="D732" s="28">
        <v>0</v>
      </c>
    </row>
    <row r="733" spans="1:5" x14ac:dyDescent="0.25">
      <c r="A733">
        <v>2178</v>
      </c>
      <c r="B733" s="7" t="s">
        <v>29</v>
      </c>
      <c r="C733" s="22" t="s">
        <v>152</v>
      </c>
      <c r="D733" s="28">
        <v>0</v>
      </c>
    </row>
    <row r="734" spans="1:5" x14ac:dyDescent="0.25">
      <c r="A734">
        <v>2178</v>
      </c>
      <c r="B734" s="8" t="s">
        <v>31</v>
      </c>
      <c r="C734" s="22" t="s">
        <v>152</v>
      </c>
      <c r="D734" s="28">
        <v>0</v>
      </c>
    </row>
    <row r="735" spans="1:5" x14ac:dyDescent="0.25">
      <c r="A735">
        <v>2178</v>
      </c>
      <c r="B735" s="7" t="s">
        <v>33</v>
      </c>
      <c r="C735" s="22" t="s">
        <v>152</v>
      </c>
      <c r="D735" s="28">
        <v>0</v>
      </c>
    </row>
    <row r="736" spans="1:5" x14ac:dyDescent="0.25">
      <c r="A736">
        <v>2178</v>
      </c>
      <c r="B736" s="7" t="s">
        <v>36</v>
      </c>
      <c r="C736" s="22" t="s">
        <v>152</v>
      </c>
      <c r="D736" s="28">
        <v>0</v>
      </c>
    </row>
    <row r="737" spans="1:4" x14ac:dyDescent="0.25">
      <c r="A737">
        <v>2178</v>
      </c>
      <c r="B737" s="7" t="s">
        <v>37</v>
      </c>
      <c r="C737" s="22" t="s">
        <v>152</v>
      </c>
      <c r="D737" s="28">
        <v>0</v>
      </c>
    </row>
    <row r="738" spans="1:4" x14ac:dyDescent="0.25">
      <c r="A738">
        <v>2178</v>
      </c>
      <c r="B738" s="7" t="s">
        <v>40</v>
      </c>
      <c r="C738" s="22" t="s">
        <v>152</v>
      </c>
      <c r="D738" s="28">
        <v>0</v>
      </c>
    </row>
    <row r="739" spans="1:4" x14ac:dyDescent="0.25">
      <c r="A739">
        <v>2178</v>
      </c>
      <c r="B739" s="7" t="s">
        <v>41</v>
      </c>
      <c r="C739" s="22" t="s">
        <v>152</v>
      </c>
      <c r="D739" s="28">
        <v>0</v>
      </c>
    </row>
    <row r="740" spans="1:4" x14ac:dyDescent="0.25">
      <c r="A740">
        <v>2178</v>
      </c>
      <c r="B740" s="12" t="s">
        <v>43</v>
      </c>
      <c r="C740" s="22" t="s">
        <v>152</v>
      </c>
      <c r="D740" s="28">
        <v>0</v>
      </c>
    </row>
    <row r="741" spans="1:4" x14ac:dyDescent="0.25">
      <c r="A741">
        <v>2178</v>
      </c>
      <c r="B741" s="7" t="s">
        <v>44</v>
      </c>
      <c r="C741" s="22" t="s">
        <v>152</v>
      </c>
      <c r="D741" s="28">
        <v>0</v>
      </c>
    </row>
    <row r="742" spans="1:4" x14ac:dyDescent="0.25">
      <c r="A742">
        <v>2178</v>
      </c>
      <c r="B742" s="7" t="s">
        <v>46</v>
      </c>
      <c r="C742" s="22" t="s">
        <v>152</v>
      </c>
      <c r="D742" s="28">
        <v>0</v>
      </c>
    </row>
    <row r="743" spans="1:4" x14ac:dyDescent="0.25">
      <c r="A743">
        <v>2178</v>
      </c>
      <c r="B743" s="7" t="s">
        <v>45</v>
      </c>
      <c r="C743" s="22" t="s">
        <v>152</v>
      </c>
      <c r="D743" s="28">
        <v>0</v>
      </c>
    </row>
    <row r="744" spans="1:4" x14ac:dyDescent="0.25">
      <c r="A744">
        <v>2178</v>
      </c>
      <c r="B744" s="7" t="s">
        <v>47</v>
      </c>
      <c r="C744" s="22" t="s">
        <v>152</v>
      </c>
      <c r="D744" s="28">
        <v>0</v>
      </c>
    </row>
    <row r="745" spans="1:4" x14ac:dyDescent="0.25">
      <c r="A745">
        <v>2178</v>
      </c>
      <c r="B745" s="7" t="s">
        <v>48</v>
      </c>
      <c r="C745" s="22" t="s">
        <v>152</v>
      </c>
      <c r="D745" s="28">
        <v>0</v>
      </c>
    </row>
    <row r="746" spans="1:4" x14ac:dyDescent="0.25">
      <c r="A746">
        <v>2178</v>
      </c>
      <c r="B746" s="7" t="s">
        <v>49</v>
      </c>
      <c r="C746" s="22" t="s">
        <v>152</v>
      </c>
      <c r="D746" s="28">
        <v>0</v>
      </c>
    </row>
    <row r="747" spans="1:4" x14ac:dyDescent="0.25">
      <c r="A747">
        <v>2178</v>
      </c>
      <c r="B747" s="7" t="s">
        <v>50</v>
      </c>
      <c r="C747" s="22" t="s">
        <v>152</v>
      </c>
      <c r="D747" s="28">
        <v>0</v>
      </c>
    </row>
    <row r="748" spans="1:4" x14ac:dyDescent="0.25">
      <c r="A748">
        <v>2178</v>
      </c>
      <c r="B748" s="7" t="s">
        <v>51</v>
      </c>
      <c r="C748" s="22" t="s">
        <v>152</v>
      </c>
      <c r="D748" s="28">
        <v>0</v>
      </c>
    </row>
    <row r="749" spans="1:4" x14ac:dyDescent="0.25">
      <c r="A749">
        <v>2178</v>
      </c>
      <c r="B749" s="7" t="s">
        <v>52</v>
      </c>
      <c r="C749" s="22" t="s">
        <v>152</v>
      </c>
      <c r="D749" s="28">
        <v>0</v>
      </c>
    </row>
    <row r="750" spans="1:4" x14ac:dyDescent="0.25">
      <c r="A750">
        <v>2178</v>
      </c>
      <c r="B750" s="7" t="s">
        <v>54</v>
      </c>
      <c r="C750" s="22" t="s">
        <v>152</v>
      </c>
      <c r="D750" s="28">
        <v>0</v>
      </c>
    </row>
    <row r="751" spans="1:4" x14ac:dyDescent="0.25">
      <c r="A751">
        <v>2178</v>
      </c>
      <c r="B751" s="7" t="s">
        <v>55</v>
      </c>
      <c r="C751" s="22" t="s">
        <v>152</v>
      </c>
      <c r="D751" s="28">
        <v>0</v>
      </c>
    </row>
    <row r="752" spans="1:4" x14ac:dyDescent="0.25">
      <c r="A752">
        <v>2178</v>
      </c>
      <c r="B752" s="7" t="s">
        <v>56</v>
      </c>
      <c r="C752" s="22" t="s">
        <v>152</v>
      </c>
      <c r="D752" s="28">
        <v>0</v>
      </c>
    </row>
    <row r="753" spans="1:4" x14ac:dyDescent="0.25">
      <c r="A753">
        <v>2178</v>
      </c>
      <c r="B753" s="7" t="s">
        <v>57</v>
      </c>
      <c r="C753" s="22" t="s">
        <v>152</v>
      </c>
      <c r="D753" s="28">
        <v>0</v>
      </c>
    </row>
    <row r="754" spans="1:4" x14ac:dyDescent="0.25">
      <c r="A754">
        <v>2178</v>
      </c>
      <c r="B754" s="7" t="s">
        <v>59</v>
      </c>
      <c r="C754" s="22" t="s">
        <v>152</v>
      </c>
      <c r="D754" s="28">
        <v>0</v>
      </c>
    </row>
    <row r="755" spans="1:4" x14ac:dyDescent="0.25">
      <c r="A755">
        <v>2178</v>
      </c>
      <c r="B755" s="7" t="s">
        <v>61</v>
      </c>
      <c r="C755" s="22" t="s">
        <v>152</v>
      </c>
      <c r="D755" s="28">
        <v>0</v>
      </c>
    </row>
    <row r="756" spans="1:4" x14ac:dyDescent="0.25">
      <c r="A756">
        <v>2178</v>
      </c>
      <c r="B756" s="7" t="s">
        <v>60</v>
      </c>
      <c r="C756" s="22" t="s">
        <v>152</v>
      </c>
      <c r="D756" s="28">
        <v>0</v>
      </c>
    </row>
    <row r="757" spans="1:4" x14ac:dyDescent="0.25">
      <c r="A757">
        <v>2178</v>
      </c>
      <c r="B757" s="7" t="s">
        <v>62</v>
      </c>
      <c r="C757" s="22" t="s">
        <v>152</v>
      </c>
      <c r="D757" s="28">
        <v>0</v>
      </c>
    </row>
    <row r="758" spans="1:4" x14ac:dyDescent="0.25">
      <c r="A758">
        <v>2178</v>
      </c>
      <c r="B758" s="7" t="s">
        <v>27</v>
      </c>
      <c r="C758" s="22" t="s">
        <v>152</v>
      </c>
      <c r="D758" s="28">
        <v>0</v>
      </c>
    </row>
    <row r="759" spans="1:4" x14ac:dyDescent="0.25">
      <c r="A759">
        <v>2178</v>
      </c>
      <c r="B759" s="7" t="s">
        <v>135</v>
      </c>
      <c r="C759" s="22" t="s">
        <v>152</v>
      </c>
      <c r="D759" s="28">
        <v>0</v>
      </c>
    </row>
    <row r="760" spans="1:4" x14ac:dyDescent="0.25">
      <c r="A760">
        <v>2178</v>
      </c>
      <c r="B760" s="7" t="s">
        <v>136</v>
      </c>
      <c r="C760" s="22" t="s">
        <v>152</v>
      </c>
      <c r="D760" s="28">
        <v>0</v>
      </c>
    </row>
    <row r="761" spans="1:4" x14ac:dyDescent="0.25">
      <c r="A761">
        <v>2178</v>
      </c>
      <c r="B761" s="7" t="s">
        <v>149</v>
      </c>
      <c r="C761" s="22" t="s">
        <v>152</v>
      </c>
      <c r="D761" s="28">
        <v>0</v>
      </c>
    </row>
    <row r="762" spans="1:4" x14ac:dyDescent="0.25">
      <c r="A762">
        <v>2178</v>
      </c>
      <c r="B762" s="7" t="s">
        <v>122</v>
      </c>
      <c r="C762" s="22" t="s">
        <v>152</v>
      </c>
      <c r="D762" s="28">
        <v>0</v>
      </c>
    </row>
    <row r="763" spans="1:4" x14ac:dyDescent="0.25">
      <c r="A763">
        <v>2178</v>
      </c>
      <c r="B763" s="7" t="s">
        <v>123</v>
      </c>
      <c r="C763" s="22" t="s">
        <v>152</v>
      </c>
      <c r="D763" s="28">
        <v>0</v>
      </c>
    </row>
    <row r="764" spans="1:4" x14ac:dyDescent="0.25">
      <c r="A764">
        <v>2178</v>
      </c>
      <c r="B764" s="10" t="s">
        <v>34</v>
      </c>
      <c r="C764" s="22" t="s">
        <v>152</v>
      </c>
      <c r="D764" s="28">
        <v>0</v>
      </c>
    </row>
    <row r="765" spans="1:4" x14ac:dyDescent="0.25">
      <c r="A765">
        <v>2178</v>
      </c>
      <c r="B765" s="7" t="s">
        <v>58</v>
      </c>
      <c r="C765" s="22" t="s">
        <v>152</v>
      </c>
      <c r="D765" s="28">
        <v>0</v>
      </c>
    </row>
    <row r="766" spans="1:4" x14ac:dyDescent="0.25">
      <c r="A766">
        <v>2178</v>
      </c>
      <c r="B766" s="7" t="s">
        <v>53</v>
      </c>
      <c r="C766" s="22" t="s">
        <v>152</v>
      </c>
      <c r="D766" s="28">
        <v>0</v>
      </c>
    </row>
    <row r="767" spans="1:4" x14ac:dyDescent="0.25">
      <c r="A767">
        <v>2178</v>
      </c>
      <c r="B767" s="12" t="s">
        <v>25</v>
      </c>
      <c r="C767" s="22" t="s">
        <v>152</v>
      </c>
      <c r="D767" s="28">
        <v>0</v>
      </c>
    </row>
    <row r="768" spans="1:4" x14ac:dyDescent="0.25">
      <c r="A768">
        <v>2178</v>
      </c>
      <c r="B768" s="10" t="s">
        <v>38</v>
      </c>
      <c r="C768" s="22" t="s">
        <v>152</v>
      </c>
      <c r="D768" s="28">
        <v>0</v>
      </c>
    </row>
    <row r="769" spans="1:4" x14ac:dyDescent="0.25">
      <c r="A769">
        <v>2178</v>
      </c>
      <c r="B769" s="7" t="s">
        <v>35</v>
      </c>
      <c r="C769" s="22" t="s">
        <v>152</v>
      </c>
      <c r="D769" s="28">
        <v>0</v>
      </c>
    </row>
    <row r="770" spans="1:4" x14ac:dyDescent="0.25">
      <c r="A770">
        <v>2178</v>
      </c>
      <c r="B770" s="7" t="s">
        <v>17</v>
      </c>
      <c r="C770" s="22" t="s">
        <v>152</v>
      </c>
      <c r="D770" s="28">
        <v>0</v>
      </c>
    </row>
    <row r="771" spans="1:4" x14ac:dyDescent="0.25">
      <c r="A771">
        <v>2178</v>
      </c>
      <c r="B771" s="7" t="s">
        <v>22</v>
      </c>
      <c r="C771" s="22" t="s">
        <v>152</v>
      </c>
      <c r="D771" s="28">
        <v>0</v>
      </c>
    </row>
    <row r="772" spans="1:4" x14ac:dyDescent="0.25">
      <c r="A772">
        <v>2178</v>
      </c>
      <c r="B772" s="7" t="s">
        <v>16</v>
      </c>
      <c r="C772" s="22" t="s">
        <v>152</v>
      </c>
      <c r="D772" s="28">
        <v>0</v>
      </c>
    </row>
    <row r="773" spans="1:4" x14ac:dyDescent="0.25">
      <c r="A773">
        <v>2178</v>
      </c>
      <c r="B773" s="10" t="s">
        <v>39</v>
      </c>
      <c r="C773" s="22" t="s">
        <v>152</v>
      </c>
      <c r="D773" s="28">
        <v>0</v>
      </c>
    </row>
    <row r="774" spans="1:4" x14ac:dyDescent="0.25">
      <c r="A774">
        <v>2178</v>
      </c>
      <c r="B774" s="7" t="s">
        <v>42</v>
      </c>
      <c r="C774" s="22" t="s">
        <v>152</v>
      </c>
      <c r="D774" s="28">
        <v>0</v>
      </c>
    </row>
    <row r="775" spans="1:4" x14ac:dyDescent="0.25">
      <c r="A775">
        <v>2178</v>
      </c>
      <c r="B775" s="7" t="s">
        <v>137</v>
      </c>
      <c r="C775" s="22" t="s">
        <v>152</v>
      </c>
      <c r="D775" s="28">
        <v>0</v>
      </c>
    </row>
    <row r="776" spans="1:4" x14ac:dyDescent="0.25">
      <c r="A776">
        <v>2178</v>
      </c>
      <c r="B776" s="7" t="s">
        <v>138</v>
      </c>
      <c r="C776" s="22" t="s">
        <v>152</v>
      </c>
      <c r="D776" s="28">
        <v>0</v>
      </c>
    </row>
    <row r="777" spans="1:4" x14ac:dyDescent="0.25">
      <c r="A777">
        <v>2178</v>
      </c>
      <c r="B777" s="7" t="s">
        <v>139</v>
      </c>
      <c r="C777" s="22" t="s">
        <v>152</v>
      </c>
      <c r="D777" s="28">
        <v>0</v>
      </c>
    </row>
    <row r="778" spans="1:4" x14ac:dyDescent="0.25">
      <c r="A778">
        <v>2178</v>
      </c>
      <c r="B778" s="7" t="s">
        <v>140</v>
      </c>
      <c r="C778" s="22" t="s">
        <v>152</v>
      </c>
      <c r="D778" s="28">
        <v>0</v>
      </c>
    </row>
    <row r="779" spans="1:4" x14ac:dyDescent="0.25">
      <c r="A779">
        <v>2178</v>
      </c>
      <c r="B779" s="7" t="s">
        <v>125</v>
      </c>
      <c r="C779" s="22" t="s">
        <v>152</v>
      </c>
      <c r="D779" s="28">
        <v>0</v>
      </c>
    </row>
    <row r="780" spans="1:4" x14ac:dyDescent="0.25">
      <c r="A780">
        <v>2178</v>
      </c>
      <c r="B780" s="7" t="s">
        <v>124</v>
      </c>
      <c r="C780" s="22" t="s">
        <v>152</v>
      </c>
      <c r="D780" s="28">
        <v>0</v>
      </c>
    </row>
    <row r="781" spans="1:4" x14ac:dyDescent="0.25">
      <c r="A781">
        <v>2178</v>
      </c>
      <c r="B781" s="7" t="s">
        <v>151</v>
      </c>
      <c r="C781" s="22" t="s">
        <v>152</v>
      </c>
      <c r="D781" s="28">
        <v>0</v>
      </c>
    </row>
    <row r="782" spans="1:4" x14ac:dyDescent="0.25">
      <c r="A782">
        <v>2178</v>
      </c>
      <c r="B782" s="7" t="s">
        <v>18</v>
      </c>
      <c r="C782" s="22" t="s">
        <v>152</v>
      </c>
      <c r="D782" s="28">
        <v>0</v>
      </c>
    </row>
    <row r="783" spans="1:4" x14ac:dyDescent="0.25">
      <c r="A783">
        <v>2178</v>
      </c>
      <c r="B783" s="7" t="s">
        <v>30</v>
      </c>
      <c r="C783" s="22" t="s">
        <v>152</v>
      </c>
      <c r="D783" s="28">
        <v>0</v>
      </c>
    </row>
    <row r="784" spans="1:4" x14ac:dyDescent="0.25">
      <c r="A784">
        <v>2178</v>
      </c>
      <c r="B784" s="7" t="s">
        <v>21</v>
      </c>
      <c r="C784" s="22" t="s">
        <v>152</v>
      </c>
      <c r="D784" s="28">
        <v>0</v>
      </c>
    </row>
    <row r="785" spans="1:4" x14ac:dyDescent="0.25">
      <c r="A785">
        <v>2178</v>
      </c>
      <c r="B785" s="7" t="s">
        <v>32</v>
      </c>
      <c r="C785" s="22" t="s">
        <v>152</v>
      </c>
      <c r="D785" s="28">
        <v>0</v>
      </c>
    </row>
    <row r="786" spans="1:4" x14ac:dyDescent="0.25">
      <c r="B786" s="7"/>
      <c r="C786" s="19"/>
    </row>
    <row r="787" spans="1:4" x14ac:dyDescent="0.25">
      <c r="B787" s="7"/>
      <c r="C787" s="19"/>
    </row>
    <row r="788" spans="1:4" x14ac:dyDescent="0.25">
      <c r="B788" s="7"/>
      <c r="C788" s="19"/>
    </row>
    <row r="789" spans="1:4" x14ac:dyDescent="0.25">
      <c r="B789" s="7"/>
      <c r="C789" s="19"/>
    </row>
    <row r="790" spans="1:4" x14ac:dyDescent="0.25">
      <c r="B790" s="12"/>
      <c r="C790" s="19"/>
    </row>
    <row r="791" spans="1:4" x14ac:dyDescent="0.25">
      <c r="B791" s="7"/>
      <c r="C791" s="19"/>
    </row>
    <row r="792" spans="1:4" x14ac:dyDescent="0.25">
      <c r="B792" s="7"/>
      <c r="C792" s="19"/>
    </row>
    <row r="793" spans="1:4" x14ac:dyDescent="0.25">
      <c r="B793" s="7"/>
      <c r="C793" s="19"/>
    </row>
    <row r="794" spans="1:4" x14ac:dyDescent="0.25">
      <c r="B794" s="7"/>
      <c r="C794" s="19"/>
    </row>
    <row r="795" spans="1:4" x14ac:dyDescent="0.25">
      <c r="B795" s="7"/>
      <c r="C795" s="19"/>
    </row>
    <row r="796" spans="1:4" x14ac:dyDescent="0.25">
      <c r="B796" s="7"/>
      <c r="C796" s="19"/>
    </row>
    <row r="797" spans="1:4" x14ac:dyDescent="0.25">
      <c r="B797" s="7"/>
      <c r="C797" s="19"/>
    </row>
    <row r="798" spans="1:4" x14ac:dyDescent="0.25">
      <c r="B798" s="8"/>
      <c r="C798" s="19"/>
    </row>
    <row r="799" spans="1:4" x14ac:dyDescent="0.25">
      <c r="B799" s="7"/>
      <c r="C799" s="19"/>
    </row>
    <row r="800" spans="1:4" x14ac:dyDescent="0.25">
      <c r="B800" s="7"/>
      <c r="C800" s="19"/>
    </row>
    <row r="801" spans="2:3" x14ac:dyDescent="0.25">
      <c r="B801" s="10"/>
      <c r="C801" s="19"/>
    </row>
    <row r="802" spans="2:3" x14ac:dyDescent="0.25">
      <c r="B802" s="7"/>
      <c r="C802" s="19"/>
    </row>
    <row r="803" spans="2:3" x14ac:dyDescent="0.25">
      <c r="B803" s="7"/>
      <c r="C803" s="19"/>
    </row>
    <row r="804" spans="2:3" x14ac:dyDescent="0.25">
      <c r="B804" s="7"/>
      <c r="C804" s="19"/>
    </row>
    <row r="805" spans="2:3" x14ac:dyDescent="0.25">
      <c r="B805" s="10"/>
      <c r="C805" s="19"/>
    </row>
    <row r="806" spans="2:3" x14ac:dyDescent="0.25">
      <c r="B806" s="10"/>
      <c r="C806" s="19"/>
    </row>
    <row r="807" spans="2:3" x14ac:dyDescent="0.25">
      <c r="B807" s="7"/>
      <c r="C807" s="19"/>
    </row>
    <row r="808" spans="2:3" x14ac:dyDescent="0.25">
      <c r="B808" s="7"/>
      <c r="C808" s="19"/>
    </row>
    <row r="809" spans="2:3" x14ac:dyDescent="0.25">
      <c r="B809" s="7"/>
      <c r="C809" s="19"/>
    </row>
    <row r="810" spans="2:3" x14ac:dyDescent="0.25">
      <c r="B810" s="12"/>
      <c r="C810" s="19"/>
    </row>
    <row r="811" spans="2:3" x14ac:dyDescent="0.25">
      <c r="B811" s="7"/>
      <c r="C811" s="19"/>
    </row>
    <row r="812" spans="2:3" x14ac:dyDescent="0.25">
      <c r="B812" s="7"/>
      <c r="C812" s="19"/>
    </row>
    <row r="813" spans="2:3" x14ac:dyDescent="0.25">
      <c r="B813" s="7"/>
      <c r="C813" s="19"/>
    </row>
    <row r="814" spans="2:3" x14ac:dyDescent="0.25">
      <c r="B814" s="7"/>
      <c r="C814" s="19"/>
    </row>
    <row r="815" spans="2:3" x14ac:dyDescent="0.25">
      <c r="B815" s="7"/>
      <c r="C815" s="19"/>
    </row>
    <row r="816" spans="2:3" x14ac:dyDescent="0.25">
      <c r="B816" s="7"/>
      <c r="C816" s="19"/>
    </row>
    <row r="817" spans="2:3" x14ac:dyDescent="0.25">
      <c r="B817" s="7"/>
      <c r="C817" s="19"/>
    </row>
    <row r="818" spans="2:3" x14ac:dyDescent="0.25">
      <c r="B818" s="7"/>
      <c r="C818" s="19"/>
    </row>
    <row r="819" spans="2:3" x14ac:dyDescent="0.25">
      <c r="B819" s="7"/>
      <c r="C819" s="19"/>
    </row>
    <row r="820" spans="2:3" x14ac:dyDescent="0.25">
      <c r="B820" s="7"/>
      <c r="C820" s="19"/>
    </row>
    <row r="821" spans="2:3" x14ac:dyDescent="0.25">
      <c r="B821" s="7"/>
      <c r="C821" s="19"/>
    </row>
    <row r="822" spans="2:3" x14ac:dyDescent="0.25">
      <c r="B822" s="7"/>
      <c r="C822" s="19"/>
    </row>
    <row r="823" spans="2:3" x14ac:dyDescent="0.25">
      <c r="B823" s="7"/>
      <c r="C823" s="19"/>
    </row>
    <row r="824" spans="2:3" x14ac:dyDescent="0.25">
      <c r="B824" s="7"/>
      <c r="C824" s="19"/>
    </row>
    <row r="825" spans="2:3" x14ac:dyDescent="0.25">
      <c r="B825" s="7"/>
      <c r="C825" s="19"/>
    </row>
    <row r="826" spans="2:3" x14ac:dyDescent="0.25">
      <c r="B826" s="7"/>
      <c r="C826" s="19"/>
    </row>
    <row r="827" spans="2:3" x14ac:dyDescent="0.25">
      <c r="B827" s="7"/>
      <c r="C827" s="19"/>
    </row>
    <row r="828" spans="2:3" x14ac:dyDescent="0.25">
      <c r="B828" s="7"/>
      <c r="C828" s="19"/>
    </row>
    <row r="829" spans="2:3" x14ac:dyDescent="0.25">
      <c r="B829" s="7"/>
      <c r="C829" s="19"/>
    </row>
    <row r="830" spans="2:3" x14ac:dyDescent="0.25">
      <c r="B830" s="7"/>
      <c r="C830" s="19"/>
    </row>
    <row r="831" spans="2:3" x14ac:dyDescent="0.25">
      <c r="B831" s="7"/>
      <c r="C831" s="19"/>
    </row>
    <row r="832" spans="2:3" x14ac:dyDescent="0.25">
      <c r="B832" s="7"/>
      <c r="C832" s="19"/>
    </row>
    <row r="833" spans="2:3" x14ac:dyDescent="0.25">
      <c r="B833" s="7"/>
      <c r="C833" s="19"/>
    </row>
    <row r="834" spans="2:3" x14ac:dyDescent="0.25">
      <c r="B834" s="7"/>
      <c r="C834" s="19"/>
    </row>
    <row r="835" spans="2:3" x14ac:dyDescent="0.25">
      <c r="B835" s="7"/>
      <c r="C835" s="19"/>
    </row>
    <row r="836" spans="2:3" x14ac:dyDescent="0.25">
      <c r="B836" s="7"/>
      <c r="C836" s="19"/>
    </row>
    <row r="837" spans="2:3" x14ac:dyDescent="0.25">
      <c r="B837" s="7"/>
      <c r="C837" s="19"/>
    </row>
    <row r="838" spans="2:3" x14ac:dyDescent="0.25">
      <c r="B838" s="7"/>
      <c r="C838" s="19"/>
    </row>
    <row r="839" spans="2:3" x14ac:dyDescent="0.25">
      <c r="B839" s="7"/>
      <c r="C839" s="19"/>
    </row>
    <row r="840" spans="2:3" x14ac:dyDescent="0.25">
      <c r="B840" s="7"/>
      <c r="C840" s="19"/>
    </row>
    <row r="841" spans="2:3" x14ac:dyDescent="0.25">
      <c r="B841" s="7"/>
      <c r="C841" s="19"/>
    </row>
    <row r="842" spans="2:3" x14ac:dyDescent="0.25">
      <c r="B842" s="12"/>
      <c r="C842" s="19"/>
    </row>
    <row r="843" spans="2:3" x14ac:dyDescent="0.25">
      <c r="B843" s="7"/>
      <c r="C843" s="19"/>
    </row>
    <row r="844" spans="2:3" x14ac:dyDescent="0.25">
      <c r="B844" s="7"/>
      <c r="C844" s="19"/>
    </row>
    <row r="845" spans="2:3" x14ac:dyDescent="0.25">
      <c r="B845" s="7"/>
      <c r="C845" s="19"/>
    </row>
    <row r="846" spans="2:3" x14ac:dyDescent="0.25">
      <c r="B846" s="7"/>
      <c r="C846" s="19"/>
    </row>
    <row r="847" spans="2:3" x14ac:dyDescent="0.25">
      <c r="B847" s="7"/>
      <c r="C847" s="19"/>
    </row>
    <row r="848" spans="2:3" x14ac:dyDescent="0.25">
      <c r="B848" s="7"/>
      <c r="C848" s="19"/>
    </row>
    <row r="849" spans="2:3" x14ac:dyDescent="0.25">
      <c r="B849" s="7"/>
      <c r="C849" s="19"/>
    </row>
    <row r="850" spans="2:3" x14ac:dyDescent="0.25">
      <c r="B850" s="8"/>
      <c r="C850" s="19"/>
    </row>
    <row r="851" spans="2:3" x14ac:dyDescent="0.25">
      <c r="B851" s="7"/>
      <c r="C851" s="19"/>
    </row>
    <row r="852" spans="2:3" x14ac:dyDescent="0.25">
      <c r="B852" s="7"/>
      <c r="C852" s="19"/>
    </row>
    <row r="853" spans="2:3" x14ac:dyDescent="0.25">
      <c r="B853" s="10"/>
      <c r="C853" s="19"/>
    </row>
    <row r="854" spans="2:3" x14ac:dyDescent="0.25">
      <c r="B854" s="7"/>
      <c r="C854" s="19"/>
    </row>
    <row r="855" spans="2:3" x14ac:dyDescent="0.25">
      <c r="B855" s="7"/>
      <c r="C855" s="19"/>
    </row>
    <row r="856" spans="2:3" x14ac:dyDescent="0.25">
      <c r="B856" s="7"/>
      <c r="C856" s="19"/>
    </row>
    <row r="857" spans="2:3" x14ac:dyDescent="0.25">
      <c r="B857" s="10"/>
      <c r="C857" s="19"/>
    </row>
    <row r="858" spans="2:3" x14ac:dyDescent="0.25">
      <c r="B858" s="10"/>
      <c r="C858" s="19"/>
    </row>
    <row r="859" spans="2:3" x14ac:dyDescent="0.25">
      <c r="B859" s="7"/>
      <c r="C859" s="19"/>
    </row>
    <row r="860" spans="2:3" x14ac:dyDescent="0.25">
      <c r="B860" s="7"/>
      <c r="C860" s="19"/>
    </row>
    <row r="861" spans="2:3" x14ac:dyDescent="0.25">
      <c r="B861" s="7"/>
      <c r="C861" s="19"/>
    </row>
    <row r="862" spans="2:3" x14ac:dyDescent="0.25">
      <c r="B862" s="12"/>
      <c r="C862" s="19"/>
    </row>
    <row r="863" spans="2:3" x14ac:dyDescent="0.25">
      <c r="B863" s="7"/>
      <c r="C863" s="19"/>
    </row>
    <row r="864" spans="2:3" x14ac:dyDescent="0.25">
      <c r="B864" s="7"/>
      <c r="C864" s="19"/>
    </row>
    <row r="865" spans="2:3" x14ac:dyDescent="0.25">
      <c r="B865" s="7"/>
      <c r="C865" s="19"/>
    </row>
    <row r="866" spans="2:3" x14ac:dyDescent="0.25">
      <c r="B866" s="7"/>
      <c r="C866" s="19"/>
    </row>
    <row r="867" spans="2:3" x14ac:dyDescent="0.25">
      <c r="B867" s="7"/>
      <c r="C867" s="19"/>
    </row>
    <row r="868" spans="2:3" x14ac:dyDescent="0.25">
      <c r="B868" s="7"/>
      <c r="C868" s="19"/>
    </row>
    <row r="869" spans="2:3" x14ac:dyDescent="0.25">
      <c r="B869" s="7"/>
      <c r="C869" s="19"/>
    </row>
    <row r="870" spans="2:3" x14ac:dyDescent="0.25">
      <c r="B870" s="7"/>
      <c r="C870" s="19"/>
    </row>
    <row r="871" spans="2:3" x14ac:dyDescent="0.25">
      <c r="B871" s="7"/>
      <c r="C871" s="19"/>
    </row>
    <row r="872" spans="2:3" x14ac:dyDescent="0.25">
      <c r="B872" s="7"/>
      <c r="C872" s="19"/>
    </row>
    <row r="873" spans="2:3" x14ac:dyDescent="0.25">
      <c r="B873" s="7"/>
      <c r="C873" s="19"/>
    </row>
    <row r="874" spans="2:3" x14ac:dyDescent="0.25">
      <c r="B874" s="7"/>
      <c r="C874" s="19"/>
    </row>
    <row r="875" spans="2:3" x14ac:dyDescent="0.25">
      <c r="B875" s="7"/>
      <c r="C875" s="19"/>
    </row>
    <row r="876" spans="2:3" x14ac:dyDescent="0.25">
      <c r="B876" s="7"/>
      <c r="C876" s="19"/>
    </row>
    <row r="877" spans="2:3" x14ac:dyDescent="0.25">
      <c r="B877" s="7"/>
      <c r="C877" s="19"/>
    </row>
    <row r="878" spans="2:3" x14ac:dyDescent="0.25">
      <c r="B878" s="7"/>
      <c r="C878" s="19"/>
    </row>
    <row r="879" spans="2:3" x14ac:dyDescent="0.25">
      <c r="B879" s="7"/>
      <c r="C879" s="19"/>
    </row>
    <row r="880" spans="2:3" x14ac:dyDescent="0.25">
      <c r="B880" s="7"/>
      <c r="C880" s="19"/>
    </row>
    <row r="881" spans="2:3" x14ac:dyDescent="0.25">
      <c r="B881" s="7"/>
      <c r="C881" s="19"/>
    </row>
    <row r="882" spans="2:3" x14ac:dyDescent="0.25">
      <c r="B882" s="7"/>
      <c r="C882" s="19"/>
    </row>
    <row r="883" spans="2:3" x14ac:dyDescent="0.25">
      <c r="B883" s="7"/>
      <c r="C883" s="19"/>
    </row>
    <row r="884" spans="2:3" x14ac:dyDescent="0.25">
      <c r="B884" s="7"/>
      <c r="C884" s="19"/>
    </row>
    <row r="885" spans="2:3" x14ac:dyDescent="0.25">
      <c r="B885" s="7"/>
      <c r="C885" s="19"/>
    </row>
    <row r="886" spans="2:3" x14ac:dyDescent="0.25">
      <c r="B886" s="7"/>
      <c r="C886" s="19"/>
    </row>
    <row r="887" spans="2:3" x14ac:dyDescent="0.25">
      <c r="B887" s="7"/>
      <c r="C887" s="19"/>
    </row>
    <row r="888" spans="2:3" x14ac:dyDescent="0.25">
      <c r="B888" s="7"/>
      <c r="C888" s="19"/>
    </row>
    <row r="889" spans="2:3" x14ac:dyDescent="0.25">
      <c r="B889" s="7"/>
      <c r="C889" s="19"/>
    </row>
    <row r="890" spans="2:3" x14ac:dyDescent="0.25">
      <c r="B890" s="7"/>
      <c r="C890" s="19"/>
    </row>
    <row r="891" spans="2:3" x14ac:dyDescent="0.25">
      <c r="B891" s="7"/>
      <c r="C891" s="19"/>
    </row>
    <row r="892" spans="2:3" x14ac:dyDescent="0.25">
      <c r="B892" s="7"/>
      <c r="C892" s="19"/>
    </row>
    <row r="893" spans="2:3" x14ac:dyDescent="0.25">
      <c r="B893" s="7"/>
      <c r="C893" s="19"/>
    </row>
    <row r="894" spans="2:3" x14ac:dyDescent="0.25">
      <c r="B894" s="12"/>
      <c r="C894" s="19"/>
    </row>
    <row r="895" spans="2:3" x14ac:dyDescent="0.25">
      <c r="B895" s="7"/>
      <c r="C895" s="19"/>
    </row>
    <row r="896" spans="2:3" x14ac:dyDescent="0.25">
      <c r="B896" s="7"/>
      <c r="C896" s="19"/>
    </row>
    <row r="897" spans="2:3" x14ac:dyDescent="0.25">
      <c r="B897" s="7"/>
      <c r="C897" s="19"/>
    </row>
    <row r="898" spans="2:3" x14ac:dyDescent="0.25">
      <c r="B898" s="7"/>
      <c r="C898" s="19"/>
    </row>
    <row r="899" spans="2:3" x14ac:dyDescent="0.25">
      <c r="B899" s="7"/>
      <c r="C899" s="19"/>
    </row>
    <row r="900" spans="2:3" x14ac:dyDescent="0.25">
      <c r="B900" s="7"/>
      <c r="C900" s="19"/>
    </row>
    <row r="901" spans="2:3" x14ac:dyDescent="0.25">
      <c r="B901" s="7"/>
      <c r="C901" s="19"/>
    </row>
    <row r="902" spans="2:3" x14ac:dyDescent="0.25">
      <c r="B902" s="8"/>
      <c r="C902" s="19"/>
    </row>
    <row r="903" spans="2:3" x14ac:dyDescent="0.25">
      <c r="B903" s="7"/>
      <c r="C903" s="19"/>
    </row>
    <row r="904" spans="2:3" x14ac:dyDescent="0.25">
      <c r="B904" s="7"/>
      <c r="C904" s="19"/>
    </row>
    <row r="905" spans="2:3" x14ac:dyDescent="0.25">
      <c r="B905" s="10"/>
      <c r="C905" s="19"/>
    </row>
    <row r="906" spans="2:3" x14ac:dyDescent="0.25">
      <c r="B906" s="7"/>
      <c r="C906" s="19"/>
    </row>
    <row r="907" spans="2:3" x14ac:dyDescent="0.25">
      <c r="B907" s="7"/>
      <c r="C907" s="19"/>
    </row>
    <row r="908" spans="2:3" x14ac:dyDescent="0.25">
      <c r="B908" s="7"/>
      <c r="C908" s="19"/>
    </row>
    <row r="909" spans="2:3" x14ac:dyDescent="0.25">
      <c r="B909" s="10"/>
      <c r="C909" s="19"/>
    </row>
    <row r="910" spans="2:3" x14ac:dyDescent="0.25">
      <c r="B910" s="10"/>
      <c r="C910" s="19"/>
    </row>
    <row r="911" spans="2:3" x14ac:dyDescent="0.25">
      <c r="B911" s="7"/>
      <c r="C911" s="19"/>
    </row>
    <row r="912" spans="2:3" x14ac:dyDescent="0.25">
      <c r="B912" s="7"/>
      <c r="C912" s="19"/>
    </row>
    <row r="913" spans="2:3" x14ac:dyDescent="0.25">
      <c r="B913" s="7"/>
      <c r="C913" s="19"/>
    </row>
    <row r="914" spans="2:3" x14ac:dyDescent="0.25">
      <c r="B914" s="12"/>
      <c r="C914" s="19"/>
    </row>
    <row r="915" spans="2:3" x14ac:dyDescent="0.25">
      <c r="B915" s="7"/>
      <c r="C915" s="19"/>
    </row>
    <row r="916" spans="2:3" x14ac:dyDescent="0.25">
      <c r="B916" s="7"/>
      <c r="C916" s="19"/>
    </row>
    <row r="917" spans="2:3" x14ac:dyDescent="0.25">
      <c r="B917" s="7"/>
      <c r="C917" s="19"/>
    </row>
    <row r="918" spans="2:3" x14ac:dyDescent="0.25">
      <c r="B918" s="7"/>
      <c r="C918" s="19"/>
    </row>
    <row r="919" spans="2:3" x14ac:dyDescent="0.25">
      <c r="B919" s="7"/>
      <c r="C919" s="19"/>
    </row>
    <row r="920" spans="2:3" x14ac:dyDescent="0.25">
      <c r="B920" s="7"/>
      <c r="C920" s="19"/>
    </row>
    <row r="921" spans="2:3" x14ac:dyDescent="0.25">
      <c r="B921" s="7"/>
      <c r="C921" s="19"/>
    </row>
    <row r="922" spans="2:3" x14ac:dyDescent="0.25">
      <c r="B922" s="7"/>
      <c r="C922" s="19"/>
    </row>
    <row r="923" spans="2:3" x14ac:dyDescent="0.25">
      <c r="B923" s="7"/>
      <c r="C923" s="19"/>
    </row>
    <row r="924" spans="2:3" x14ac:dyDescent="0.25">
      <c r="B924" s="7"/>
      <c r="C924" s="19"/>
    </row>
    <row r="925" spans="2:3" x14ac:dyDescent="0.25">
      <c r="B925" s="7"/>
      <c r="C925" s="19"/>
    </row>
    <row r="926" spans="2:3" x14ac:dyDescent="0.25">
      <c r="B926" s="7"/>
      <c r="C926" s="19"/>
    </row>
    <row r="927" spans="2:3" x14ac:dyDescent="0.25">
      <c r="B927" s="7"/>
      <c r="C927" s="19"/>
    </row>
    <row r="928" spans="2:3" x14ac:dyDescent="0.25">
      <c r="B928" s="7"/>
      <c r="C928" s="19"/>
    </row>
    <row r="929" spans="2:3" x14ac:dyDescent="0.25">
      <c r="B929" s="7"/>
      <c r="C929" s="19"/>
    </row>
    <row r="930" spans="2:3" x14ac:dyDescent="0.25">
      <c r="B930" s="7"/>
      <c r="C930" s="19"/>
    </row>
    <row r="931" spans="2:3" x14ac:dyDescent="0.25">
      <c r="B931" s="7"/>
      <c r="C931" s="19"/>
    </row>
    <row r="932" spans="2:3" x14ac:dyDescent="0.25">
      <c r="B932" s="7"/>
      <c r="C932" s="19"/>
    </row>
    <row r="933" spans="2:3" x14ac:dyDescent="0.25">
      <c r="B933" s="7"/>
      <c r="C933" s="19"/>
    </row>
    <row r="934" spans="2:3" x14ac:dyDescent="0.25">
      <c r="B934" s="7"/>
      <c r="C934" s="19"/>
    </row>
    <row r="935" spans="2:3" x14ac:dyDescent="0.25">
      <c r="B935" s="7"/>
      <c r="C935" s="19"/>
    </row>
    <row r="936" spans="2:3" x14ac:dyDescent="0.25">
      <c r="B936" s="7"/>
      <c r="C936" s="19"/>
    </row>
    <row r="937" spans="2:3" x14ac:dyDescent="0.25">
      <c r="B937" s="7"/>
      <c r="C937" s="19"/>
    </row>
    <row r="938" spans="2:3" x14ac:dyDescent="0.25">
      <c r="B938" s="7"/>
      <c r="C938" s="19"/>
    </row>
    <row r="939" spans="2:3" x14ac:dyDescent="0.25">
      <c r="B939" s="7"/>
      <c r="C939" s="19"/>
    </row>
    <row r="940" spans="2:3" x14ac:dyDescent="0.25">
      <c r="B940" s="7"/>
      <c r="C940" s="19"/>
    </row>
    <row r="941" spans="2:3" x14ac:dyDescent="0.25">
      <c r="B941" s="7"/>
      <c r="C941" s="19"/>
    </row>
    <row r="942" spans="2:3" x14ac:dyDescent="0.25">
      <c r="B942" s="7"/>
      <c r="C942" s="19"/>
    </row>
    <row r="943" spans="2:3" x14ac:dyDescent="0.25">
      <c r="B943" s="7"/>
      <c r="C943" s="19"/>
    </row>
    <row r="944" spans="2:3" x14ac:dyDescent="0.25">
      <c r="B944" s="7"/>
      <c r="C944" s="19"/>
    </row>
    <row r="945" spans="2:3" x14ac:dyDescent="0.25">
      <c r="B945" s="7"/>
      <c r="C945" s="19"/>
    </row>
    <row r="946" spans="2:3" x14ac:dyDescent="0.25">
      <c r="B946" s="12"/>
      <c r="C946" s="19"/>
    </row>
    <row r="947" spans="2:3" x14ac:dyDescent="0.25">
      <c r="B947" s="7"/>
      <c r="C947" s="19"/>
    </row>
    <row r="948" spans="2:3" x14ac:dyDescent="0.25">
      <c r="B948" s="7"/>
      <c r="C948" s="19"/>
    </row>
    <row r="949" spans="2:3" x14ac:dyDescent="0.25">
      <c r="B949" s="7"/>
      <c r="C949" s="19"/>
    </row>
    <row r="950" spans="2:3" x14ac:dyDescent="0.25">
      <c r="B950" s="7"/>
      <c r="C950" s="19"/>
    </row>
    <row r="951" spans="2:3" x14ac:dyDescent="0.25">
      <c r="B951" s="7"/>
      <c r="C951" s="19"/>
    </row>
    <row r="952" spans="2:3" x14ac:dyDescent="0.25">
      <c r="B952" s="7"/>
      <c r="C952" s="19"/>
    </row>
    <row r="953" spans="2:3" x14ac:dyDescent="0.25">
      <c r="B953" s="7"/>
      <c r="C953" s="19"/>
    </row>
    <row r="954" spans="2:3" x14ac:dyDescent="0.25">
      <c r="B954" s="8"/>
      <c r="C954" s="19"/>
    </row>
    <row r="955" spans="2:3" x14ac:dyDescent="0.25">
      <c r="B955" s="7"/>
      <c r="C955" s="19"/>
    </row>
    <row r="956" spans="2:3" x14ac:dyDescent="0.25">
      <c r="B956" s="7"/>
      <c r="C956" s="19"/>
    </row>
    <row r="957" spans="2:3" x14ac:dyDescent="0.25">
      <c r="B957" s="10"/>
      <c r="C957" s="19"/>
    </row>
    <row r="958" spans="2:3" x14ac:dyDescent="0.25">
      <c r="B958" s="7"/>
      <c r="C958" s="19"/>
    </row>
    <row r="959" spans="2:3" x14ac:dyDescent="0.25">
      <c r="B959" s="7"/>
      <c r="C959" s="19"/>
    </row>
    <row r="960" spans="2:3" x14ac:dyDescent="0.25">
      <c r="B960" s="7"/>
      <c r="C960" s="19"/>
    </row>
    <row r="961" spans="2:3" x14ac:dyDescent="0.25">
      <c r="B961" s="10"/>
      <c r="C961" s="19"/>
    </row>
    <row r="962" spans="2:3" x14ac:dyDescent="0.25">
      <c r="B962" s="10"/>
      <c r="C962" s="19"/>
    </row>
    <row r="963" spans="2:3" x14ac:dyDescent="0.25">
      <c r="B963" s="7"/>
      <c r="C963" s="19"/>
    </row>
    <row r="964" spans="2:3" x14ac:dyDescent="0.25">
      <c r="B964" s="7"/>
      <c r="C964" s="19"/>
    </row>
    <row r="965" spans="2:3" x14ac:dyDescent="0.25">
      <c r="B965" s="7"/>
      <c r="C965" s="19"/>
    </row>
    <row r="966" spans="2:3" x14ac:dyDescent="0.25">
      <c r="B966" s="12"/>
      <c r="C966" s="19"/>
    </row>
    <row r="967" spans="2:3" x14ac:dyDescent="0.25">
      <c r="B967" s="7"/>
      <c r="C967" s="19"/>
    </row>
    <row r="968" spans="2:3" x14ac:dyDescent="0.25">
      <c r="B968" s="7"/>
      <c r="C968" s="19"/>
    </row>
    <row r="969" spans="2:3" x14ac:dyDescent="0.25">
      <c r="B969" s="7"/>
      <c r="C969" s="19"/>
    </row>
    <row r="970" spans="2:3" x14ac:dyDescent="0.25">
      <c r="B970" s="7"/>
      <c r="C970" s="19"/>
    </row>
    <row r="971" spans="2:3" x14ac:dyDescent="0.25">
      <c r="B971" s="7"/>
      <c r="C971" s="19"/>
    </row>
    <row r="972" spans="2:3" x14ac:dyDescent="0.25">
      <c r="B972" s="7"/>
      <c r="C972" s="19"/>
    </row>
    <row r="973" spans="2:3" x14ac:dyDescent="0.25">
      <c r="B973" s="7"/>
      <c r="C973" s="19"/>
    </row>
    <row r="974" spans="2:3" x14ac:dyDescent="0.25">
      <c r="B974" s="7"/>
      <c r="C974" s="19"/>
    </row>
    <row r="975" spans="2:3" x14ac:dyDescent="0.25">
      <c r="B975" s="7"/>
      <c r="C975" s="19"/>
    </row>
    <row r="976" spans="2:3" x14ac:dyDescent="0.25">
      <c r="B976" s="7"/>
      <c r="C976" s="19"/>
    </row>
    <row r="977" spans="2:3" x14ac:dyDescent="0.25">
      <c r="B977" s="7"/>
      <c r="C977" s="19"/>
    </row>
    <row r="978" spans="2:3" x14ac:dyDescent="0.25">
      <c r="B978" s="7"/>
      <c r="C978" s="19"/>
    </row>
    <row r="979" spans="2:3" x14ac:dyDescent="0.25">
      <c r="B979" s="7"/>
      <c r="C979" s="19"/>
    </row>
    <row r="980" spans="2:3" x14ac:dyDescent="0.25">
      <c r="B980" s="7"/>
      <c r="C980" s="19"/>
    </row>
    <row r="981" spans="2:3" x14ac:dyDescent="0.25">
      <c r="B981" s="7"/>
      <c r="C981" s="19"/>
    </row>
    <row r="982" spans="2:3" x14ac:dyDescent="0.25">
      <c r="B982" s="7"/>
      <c r="C982" s="19"/>
    </row>
    <row r="983" spans="2:3" x14ac:dyDescent="0.25">
      <c r="B983" s="7"/>
      <c r="C983" s="19"/>
    </row>
    <row r="984" spans="2:3" x14ac:dyDescent="0.25">
      <c r="B984" s="7"/>
      <c r="C984" s="19"/>
    </row>
    <row r="985" spans="2:3" x14ac:dyDescent="0.25">
      <c r="B985" s="7"/>
      <c r="C985" s="19"/>
    </row>
    <row r="986" spans="2:3" x14ac:dyDescent="0.25">
      <c r="B986" s="7"/>
      <c r="C986" s="19"/>
    </row>
    <row r="987" spans="2:3" x14ac:dyDescent="0.25">
      <c r="B987" s="7"/>
      <c r="C987" s="19"/>
    </row>
    <row r="988" spans="2:3" x14ac:dyDescent="0.25">
      <c r="B988" s="7"/>
      <c r="C988" s="19"/>
    </row>
    <row r="989" spans="2:3" x14ac:dyDescent="0.25">
      <c r="B989" s="7"/>
      <c r="C989" s="19"/>
    </row>
    <row r="990" spans="2:3" x14ac:dyDescent="0.25">
      <c r="B990" s="7"/>
      <c r="C990" s="19"/>
    </row>
    <row r="991" spans="2:3" x14ac:dyDescent="0.25">
      <c r="B991" s="7"/>
      <c r="C991" s="19"/>
    </row>
    <row r="992" spans="2:3" x14ac:dyDescent="0.25">
      <c r="B992" s="7"/>
      <c r="C992" s="19"/>
    </row>
    <row r="993" spans="2:3" x14ac:dyDescent="0.25">
      <c r="B993" s="7"/>
      <c r="C993" s="19"/>
    </row>
    <row r="994" spans="2:3" x14ac:dyDescent="0.25">
      <c r="B994" s="7"/>
      <c r="C994" s="19"/>
    </row>
    <row r="995" spans="2:3" x14ac:dyDescent="0.25">
      <c r="B995" s="7"/>
      <c r="C995" s="19"/>
    </row>
    <row r="996" spans="2:3" x14ac:dyDescent="0.25">
      <c r="B996" s="7"/>
      <c r="C996" s="19"/>
    </row>
    <row r="997" spans="2:3" x14ac:dyDescent="0.25">
      <c r="B997" s="7"/>
      <c r="C997" s="19"/>
    </row>
    <row r="998" spans="2:3" x14ac:dyDescent="0.25">
      <c r="B998" s="12"/>
      <c r="C998" s="19"/>
    </row>
    <row r="999" spans="2:3" x14ac:dyDescent="0.25">
      <c r="B999" s="7"/>
      <c r="C999" s="19"/>
    </row>
    <row r="1000" spans="2:3" x14ac:dyDescent="0.25">
      <c r="B1000" s="7"/>
      <c r="C1000" s="19"/>
    </row>
    <row r="1001" spans="2:3" x14ac:dyDescent="0.25">
      <c r="B1001" s="7"/>
      <c r="C1001" s="19"/>
    </row>
    <row r="1002" spans="2:3" x14ac:dyDescent="0.25">
      <c r="B1002" s="7"/>
      <c r="C1002" s="19"/>
    </row>
    <row r="1003" spans="2:3" x14ac:dyDescent="0.25">
      <c r="B1003" s="7"/>
      <c r="C1003" s="19"/>
    </row>
    <row r="1004" spans="2:3" x14ac:dyDescent="0.25">
      <c r="B1004" s="7"/>
      <c r="C1004" s="19"/>
    </row>
    <row r="1005" spans="2:3" x14ac:dyDescent="0.25">
      <c r="B1005" s="7"/>
      <c r="C1005" s="19"/>
    </row>
    <row r="1006" spans="2:3" x14ac:dyDescent="0.25">
      <c r="B1006" s="8"/>
      <c r="C1006" s="19"/>
    </row>
    <row r="1007" spans="2:3" x14ac:dyDescent="0.25">
      <c r="B1007" s="7"/>
      <c r="C1007" s="19"/>
    </row>
    <row r="1008" spans="2:3" x14ac:dyDescent="0.25">
      <c r="B1008" s="7"/>
      <c r="C1008" s="19"/>
    </row>
    <row r="1009" spans="2:3" x14ac:dyDescent="0.25">
      <c r="B1009" s="10"/>
      <c r="C1009" s="19"/>
    </row>
    <row r="1010" spans="2:3" x14ac:dyDescent="0.25">
      <c r="B1010" s="7"/>
      <c r="C1010" s="19"/>
    </row>
    <row r="1011" spans="2:3" x14ac:dyDescent="0.25">
      <c r="B1011" s="7"/>
      <c r="C1011" s="19"/>
    </row>
    <row r="1012" spans="2:3" x14ac:dyDescent="0.25">
      <c r="B1012" s="7"/>
      <c r="C1012" s="19"/>
    </row>
    <row r="1013" spans="2:3" x14ac:dyDescent="0.25">
      <c r="B1013" s="10"/>
      <c r="C1013" s="19"/>
    </row>
    <row r="1014" spans="2:3" x14ac:dyDescent="0.25">
      <c r="B1014" s="10"/>
      <c r="C1014" s="19"/>
    </row>
    <row r="1015" spans="2:3" x14ac:dyDescent="0.25">
      <c r="B1015" s="7"/>
      <c r="C1015" s="19"/>
    </row>
    <row r="1016" spans="2:3" x14ac:dyDescent="0.25">
      <c r="B1016" s="7"/>
      <c r="C1016" s="19"/>
    </row>
    <row r="1017" spans="2:3" x14ac:dyDescent="0.25">
      <c r="B1017" s="7"/>
      <c r="C1017" s="19"/>
    </row>
    <row r="1018" spans="2:3" x14ac:dyDescent="0.25">
      <c r="B1018" s="12"/>
      <c r="C1018" s="19"/>
    </row>
    <row r="1019" spans="2:3" x14ac:dyDescent="0.25">
      <c r="B1019" s="7"/>
      <c r="C1019" s="19"/>
    </row>
    <row r="1020" spans="2:3" x14ac:dyDescent="0.25">
      <c r="B1020" s="7"/>
      <c r="C1020" s="19"/>
    </row>
    <row r="1021" spans="2:3" x14ac:dyDescent="0.25">
      <c r="B1021" s="7"/>
      <c r="C1021" s="19"/>
    </row>
    <row r="1022" spans="2:3" x14ac:dyDescent="0.25">
      <c r="B1022" s="7"/>
      <c r="C1022" s="19"/>
    </row>
    <row r="1023" spans="2:3" x14ac:dyDescent="0.25">
      <c r="B1023" s="7"/>
      <c r="C1023" s="19"/>
    </row>
    <row r="1024" spans="2:3" x14ac:dyDescent="0.25">
      <c r="B1024" s="7"/>
      <c r="C1024" s="19"/>
    </row>
    <row r="1025" spans="2:3" x14ac:dyDescent="0.25">
      <c r="B1025" s="7"/>
      <c r="C1025" s="19"/>
    </row>
    <row r="1026" spans="2:3" x14ac:dyDescent="0.25">
      <c r="B1026" s="7"/>
      <c r="C1026" s="19"/>
    </row>
    <row r="1027" spans="2:3" x14ac:dyDescent="0.25">
      <c r="B1027" s="7"/>
      <c r="C1027" s="19"/>
    </row>
    <row r="1028" spans="2:3" x14ac:dyDescent="0.25">
      <c r="B1028" s="7"/>
      <c r="C1028" s="19"/>
    </row>
    <row r="1029" spans="2:3" x14ac:dyDescent="0.25">
      <c r="B1029" s="7"/>
      <c r="C1029" s="19"/>
    </row>
    <row r="1030" spans="2:3" x14ac:dyDescent="0.25">
      <c r="B1030" s="7"/>
      <c r="C1030" s="19"/>
    </row>
    <row r="1031" spans="2:3" x14ac:dyDescent="0.25">
      <c r="B1031" s="7"/>
      <c r="C1031" s="19"/>
    </row>
    <row r="1032" spans="2:3" x14ac:dyDescent="0.25">
      <c r="B1032" s="7"/>
      <c r="C1032" s="19"/>
    </row>
    <row r="1033" spans="2:3" x14ac:dyDescent="0.25">
      <c r="B1033" s="7"/>
      <c r="C1033" s="19"/>
    </row>
    <row r="1034" spans="2:3" x14ac:dyDescent="0.25">
      <c r="B1034" s="7"/>
      <c r="C1034" s="19"/>
    </row>
    <row r="1035" spans="2:3" x14ac:dyDescent="0.25">
      <c r="B1035" s="7"/>
      <c r="C1035" s="19"/>
    </row>
    <row r="1036" spans="2:3" x14ac:dyDescent="0.25">
      <c r="B1036" s="7"/>
      <c r="C1036" s="19"/>
    </row>
    <row r="1037" spans="2:3" x14ac:dyDescent="0.25">
      <c r="B1037" s="7"/>
      <c r="C1037" s="19"/>
    </row>
    <row r="1038" spans="2:3" x14ac:dyDescent="0.25">
      <c r="B1038" s="7"/>
      <c r="C1038" s="19"/>
    </row>
    <row r="1039" spans="2:3" x14ac:dyDescent="0.25">
      <c r="B1039" s="7"/>
      <c r="C1039" s="19"/>
    </row>
    <row r="1040" spans="2:3" x14ac:dyDescent="0.25">
      <c r="B1040" s="7"/>
      <c r="C1040" s="19"/>
    </row>
    <row r="1041" spans="2:3" x14ac:dyDescent="0.25">
      <c r="B1041" s="7"/>
      <c r="C1041" s="19"/>
    </row>
    <row r="1042" spans="2:3" x14ac:dyDescent="0.25">
      <c r="B1042" s="7"/>
      <c r="C1042" s="19"/>
    </row>
    <row r="1043" spans="2:3" x14ac:dyDescent="0.25">
      <c r="B1043" s="7"/>
      <c r="C1043" s="19"/>
    </row>
    <row r="1044" spans="2:3" x14ac:dyDescent="0.25">
      <c r="B1044" s="7"/>
      <c r="C1044" s="19"/>
    </row>
    <row r="1045" spans="2:3" x14ac:dyDescent="0.25">
      <c r="B1045" s="7"/>
      <c r="C1045" s="19"/>
    </row>
    <row r="1046" spans="2:3" x14ac:dyDescent="0.25">
      <c r="B1046" s="7"/>
      <c r="C1046" s="19"/>
    </row>
    <row r="1047" spans="2:3" x14ac:dyDescent="0.25">
      <c r="B1047" s="7"/>
      <c r="C1047" s="19"/>
    </row>
    <row r="1048" spans="2:3" x14ac:dyDescent="0.25">
      <c r="B1048" s="7"/>
      <c r="C1048" s="19"/>
    </row>
    <row r="1049" spans="2:3" x14ac:dyDescent="0.25">
      <c r="B1049" s="7"/>
      <c r="C1049" s="19"/>
    </row>
    <row r="1050" spans="2:3" x14ac:dyDescent="0.25">
      <c r="B1050" s="12"/>
      <c r="C1050" s="19"/>
    </row>
    <row r="1051" spans="2:3" x14ac:dyDescent="0.25">
      <c r="B1051" s="7"/>
      <c r="C1051" s="19"/>
    </row>
    <row r="1052" spans="2:3" x14ac:dyDescent="0.25">
      <c r="B1052" s="7"/>
      <c r="C1052" s="19"/>
    </row>
    <row r="1053" spans="2:3" x14ac:dyDescent="0.25">
      <c r="B1053" s="7"/>
      <c r="C1053" s="19"/>
    </row>
    <row r="1054" spans="2:3" x14ac:dyDescent="0.25">
      <c r="B1054" s="7"/>
      <c r="C1054" s="19"/>
    </row>
    <row r="1055" spans="2:3" x14ac:dyDescent="0.25">
      <c r="B1055" s="7"/>
      <c r="C1055" s="19"/>
    </row>
    <row r="1056" spans="2:3" x14ac:dyDescent="0.25">
      <c r="B1056" s="7"/>
      <c r="C1056" s="19"/>
    </row>
    <row r="1057" spans="2:3" x14ac:dyDescent="0.25">
      <c r="B1057" s="7"/>
      <c r="C1057" s="19"/>
    </row>
    <row r="1058" spans="2:3" x14ac:dyDescent="0.25">
      <c r="B1058" s="8"/>
      <c r="C1058" s="19"/>
    </row>
    <row r="1059" spans="2:3" x14ac:dyDescent="0.25">
      <c r="B1059" s="7"/>
      <c r="C1059" s="19"/>
    </row>
    <row r="1060" spans="2:3" x14ac:dyDescent="0.25">
      <c r="B1060" s="7"/>
      <c r="C1060" s="19"/>
    </row>
    <row r="1061" spans="2:3" x14ac:dyDescent="0.25">
      <c r="B1061" s="10"/>
      <c r="C1061" s="19"/>
    </row>
    <row r="1062" spans="2:3" x14ac:dyDescent="0.25">
      <c r="B1062" s="7"/>
      <c r="C1062" s="19"/>
    </row>
    <row r="1063" spans="2:3" x14ac:dyDescent="0.25">
      <c r="B1063" s="7"/>
      <c r="C1063" s="19"/>
    </row>
    <row r="1064" spans="2:3" x14ac:dyDescent="0.25">
      <c r="B1064" s="7"/>
      <c r="C1064" s="19"/>
    </row>
    <row r="1065" spans="2:3" x14ac:dyDescent="0.25">
      <c r="B1065" s="10"/>
      <c r="C1065" s="19"/>
    </row>
    <row r="1066" spans="2:3" x14ac:dyDescent="0.25">
      <c r="B1066" s="10"/>
      <c r="C1066" s="19"/>
    </row>
    <row r="1067" spans="2:3" x14ac:dyDescent="0.25">
      <c r="B1067" s="7"/>
      <c r="C1067" s="19"/>
    </row>
    <row r="1068" spans="2:3" x14ac:dyDescent="0.25">
      <c r="B1068" s="7"/>
      <c r="C1068" s="19"/>
    </row>
    <row r="1069" spans="2:3" x14ac:dyDescent="0.25">
      <c r="B1069" s="7"/>
      <c r="C1069" s="19"/>
    </row>
    <row r="1070" spans="2:3" x14ac:dyDescent="0.25">
      <c r="B1070" s="12"/>
      <c r="C1070" s="19"/>
    </row>
    <row r="1071" spans="2:3" x14ac:dyDescent="0.25">
      <c r="B1071" s="7"/>
      <c r="C1071" s="19"/>
    </row>
    <row r="1072" spans="2:3" x14ac:dyDescent="0.25">
      <c r="B1072" s="7"/>
      <c r="C1072" s="19"/>
    </row>
    <row r="1073" spans="2:3" x14ac:dyDescent="0.25">
      <c r="B1073" s="7"/>
      <c r="C1073" s="19"/>
    </row>
    <row r="1074" spans="2:3" x14ac:dyDescent="0.25">
      <c r="B1074" s="7"/>
      <c r="C1074" s="19"/>
    </row>
    <row r="1075" spans="2:3" x14ac:dyDescent="0.25">
      <c r="B1075" s="7"/>
      <c r="C1075" s="19"/>
    </row>
    <row r="1076" spans="2:3" x14ac:dyDescent="0.25">
      <c r="B1076" s="7"/>
      <c r="C1076" s="19"/>
    </row>
    <row r="1077" spans="2:3" x14ac:dyDescent="0.25">
      <c r="B1077" s="7"/>
      <c r="C1077" s="19"/>
    </row>
    <row r="1078" spans="2:3" x14ac:dyDescent="0.25">
      <c r="B1078" s="7"/>
      <c r="C1078" s="19"/>
    </row>
    <row r="1079" spans="2:3" x14ac:dyDescent="0.25">
      <c r="B1079" s="7"/>
      <c r="C1079" s="19"/>
    </row>
    <row r="1080" spans="2:3" x14ac:dyDescent="0.25">
      <c r="B1080" s="7"/>
      <c r="C1080" s="19"/>
    </row>
    <row r="1081" spans="2:3" x14ac:dyDescent="0.25">
      <c r="B1081" s="7"/>
      <c r="C1081" s="19"/>
    </row>
    <row r="1082" spans="2:3" x14ac:dyDescent="0.25">
      <c r="B1082" s="7"/>
      <c r="C1082" s="19"/>
    </row>
    <row r="1083" spans="2:3" x14ac:dyDescent="0.25">
      <c r="B1083" s="7"/>
      <c r="C1083" s="19"/>
    </row>
    <row r="1084" spans="2:3" x14ac:dyDescent="0.25">
      <c r="B1084" s="7"/>
      <c r="C1084" s="19"/>
    </row>
    <row r="1085" spans="2:3" x14ac:dyDescent="0.25">
      <c r="B1085" s="7"/>
      <c r="C1085" s="19"/>
    </row>
    <row r="1086" spans="2:3" x14ac:dyDescent="0.25">
      <c r="B1086" s="7"/>
      <c r="C1086" s="19"/>
    </row>
    <row r="1087" spans="2:3" x14ac:dyDescent="0.25">
      <c r="B1087" s="7"/>
      <c r="C1087" s="19"/>
    </row>
    <row r="1088" spans="2:3" x14ac:dyDescent="0.25">
      <c r="B1088" s="7"/>
      <c r="C1088" s="19"/>
    </row>
    <row r="1089" spans="2:3" x14ac:dyDescent="0.25">
      <c r="B1089" s="7"/>
      <c r="C1089" s="19"/>
    </row>
    <row r="1090" spans="2:3" x14ac:dyDescent="0.25">
      <c r="B1090" s="7"/>
      <c r="C1090" s="19"/>
    </row>
    <row r="1091" spans="2:3" x14ac:dyDescent="0.25">
      <c r="B1091" s="7"/>
      <c r="C1091" s="19"/>
    </row>
    <row r="1092" spans="2:3" x14ac:dyDescent="0.25">
      <c r="B1092" s="7"/>
      <c r="C1092" s="19"/>
    </row>
    <row r="1093" spans="2:3" x14ac:dyDescent="0.25">
      <c r="B1093" s="7"/>
      <c r="C1093" s="19"/>
    </row>
    <row r="1094" spans="2:3" x14ac:dyDescent="0.25">
      <c r="B1094" s="7"/>
      <c r="C1094" s="19"/>
    </row>
    <row r="1095" spans="2:3" x14ac:dyDescent="0.25">
      <c r="B1095" s="7"/>
      <c r="C1095" s="19"/>
    </row>
    <row r="1096" spans="2:3" x14ac:dyDescent="0.25">
      <c r="B1096" s="7"/>
      <c r="C1096" s="19"/>
    </row>
    <row r="1097" spans="2:3" x14ac:dyDescent="0.25">
      <c r="B1097" s="7"/>
      <c r="C1097" s="19"/>
    </row>
    <row r="1098" spans="2:3" x14ac:dyDescent="0.25">
      <c r="B1098" s="7"/>
      <c r="C1098" s="19"/>
    </row>
    <row r="1099" spans="2:3" x14ac:dyDescent="0.25">
      <c r="B1099" s="7"/>
      <c r="C1099" s="19"/>
    </row>
    <row r="1100" spans="2:3" x14ac:dyDescent="0.25">
      <c r="B1100" s="7"/>
      <c r="C1100" s="19"/>
    </row>
    <row r="1101" spans="2:3" x14ac:dyDescent="0.25">
      <c r="B1101" s="7"/>
      <c r="C1101" s="19"/>
    </row>
    <row r="1102" spans="2:3" x14ac:dyDescent="0.25">
      <c r="B1102" s="12"/>
      <c r="C1102" s="19"/>
    </row>
    <row r="1103" spans="2:3" x14ac:dyDescent="0.25">
      <c r="B1103" s="7"/>
      <c r="C1103" s="19"/>
    </row>
    <row r="1104" spans="2:3" x14ac:dyDescent="0.25">
      <c r="B1104" s="7"/>
      <c r="C1104" s="19"/>
    </row>
    <row r="1105" spans="2:3" x14ac:dyDescent="0.25">
      <c r="B1105" s="7"/>
      <c r="C1105" s="19"/>
    </row>
    <row r="1106" spans="2:3" x14ac:dyDescent="0.25">
      <c r="B1106" s="7"/>
      <c r="C1106" s="19"/>
    </row>
    <row r="1107" spans="2:3" x14ac:dyDescent="0.25">
      <c r="B1107" s="7"/>
      <c r="C1107" s="19"/>
    </row>
    <row r="1108" spans="2:3" x14ac:dyDescent="0.25">
      <c r="B1108" s="7"/>
      <c r="C1108" s="19"/>
    </row>
    <row r="1109" spans="2:3" x14ac:dyDescent="0.25">
      <c r="B1109" s="7"/>
      <c r="C1109" s="19"/>
    </row>
    <row r="1110" spans="2:3" x14ac:dyDescent="0.25">
      <c r="B1110" s="8"/>
      <c r="C1110" s="19"/>
    </row>
    <row r="1111" spans="2:3" x14ac:dyDescent="0.25">
      <c r="B1111" s="7"/>
      <c r="C1111" s="19"/>
    </row>
    <row r="1112" spans="2:3" x14ac:dyDescent="0.25">
      <c r="B1112" s="7"/>
      <c r="C1112" s="19"/>
    </row>
    <row r="1113" spans="2:3" x14ac:dyDescent="0.25">
      <c r="B1113" s="10"/>
      <c r="C1113" s="19"/>
    </row>
    <row r="1114" spans="2:3" x14ac:dyDescent="0.25">
      <c r="B1114" s="7"/>
      <c r="C1114" s="19"/>
    </row>
    <row r="1115" spans="2:3" x14ac:dyDescent="0.25">
      <c r="B1115" s="7"/>
      <c r="C1115" s="19"/>
    </row>
    <row r="1116" spans="2:3" x14ac:dyDescent="0.25">
      <c r="B1116" s="7"/>
      <c r="C1116" s="19"/>
    </row>
    <row r="1117" spans="2:3" x14ac:dyDescent="0.25">
      <c r="B1117" s="10"/>
      <c r="C1117" s="19"/>
    </row>
    <row r="1118" spans="2:3" x14ac:dyDescent="0.25">
      <c r="B1118" s="10"/>
      <c r="C1118" s="19"/>
    </row>
    <row r="1119" spans="2:3" x14ac:dyDescent="0.25">
      <c r="B1119" s="7"/>
      <c r="C1119" s="19"/>
    </row>
    <row r="1120" spans="2:3" x14ac:dyDescent="0.25">
      <c r="B1120" s="7"/>
      <c r="C1120" s="19"/>
    </row>
    <row r="1121" spans="2:3" x14ac:dyDescent="0.25">
      <c r="B1121" s="7"/>
      <c r="C1121" s="19"/>
    </row>
    <row r="1122" spans="2:3" x14ac:dyDescent="0.25">
      <c r="B1122" s="12"/>
      <c r="C1122" s="19"/>
    </row>
    <row r="1123" spans="2:3" x14ac:dyDescent="0.25">
      <c r="B1123" s="7"/>
      <c r="C1123" s="19"/>
    </row>
    <row r="1124" spans="2:3" x14ac:dyDescent="0.25">
      <c r="B1124" s="7"/>
      <c r="C1124" s="19"/>
    </row>
    <row r="1125" spans="2:3" x14ac:dyDescent="0.25">
      <c r="B1125" s="7"/>
      <c r="C1125" s="19"/>
    </row>
    <row r="1126" spans="2:3" x14ac:dyDescent="0.25">
      <c r="B1126" s="7"/>
      <c r="C1126" s="19"/>
    </row>
    <row r="1127" spans="2:3" x14ac:dyDescent="0.25">
      <c r="B1127" s="7"/>
      <c r="C1127" s="19"/>
    </row>
    <row r="1128" spans="2:3" x14ac:dyDescent="0.25">
      <c r="B1128" s="7"/>
      <c r="C1128" s="19"/>
    </row>
    <row r="1129" spans="2:3" x14ac:dyDescent="0.25">
      <c r="B1129" s="7"/>
      <c r="C1129" s="19"/>
    </row>
    <row r="1130" spans="2:3" x14ac:dyDescent="0.25">
      <c r="B1130" s="7"/>
      <c r="C1130" s="19"/>
    </row>
    <row r="1131" spans="2:3" x14ac:dyDescent="0.25">
      <c r="B1131" s="7"/>
      <c r="C1131" s="19"/>
    </row>
    <row r="1132" spans="2:3" x14ac:dyDescent="0.25">
      <c r="B1132" s="7"/>
      <c r="C1132" s="19"/>
    </row>
    <row r="1133" spans="2:3" x14ac:dyDescent="0.25">
      <c r="B1133" s="7"/>
      <c r="C1133" s="19"/>
    </row>
    <row r="1134" spans="2:3" x14ac:dyDescent="0.25">
      <c r="B1134" s="7"/>
      <c r="C1134" s="19"/>
    </row>
    <row r="1135" spans="2:3" x14ac:dyDescent="0.25">
      <c r="B1135" s="7"/>
      <c r="C1135" s="19"/>
    </row>
    <row r="1136" spans="2:3" x14ac:dyDescent="0.25">
      <c r="B1136" s="7"/>
      <c r="C1136" s="19"/>
    </row>
    <row r="1137" spans="2:3" x14ac:dyDescent="0.25">
      <c r="B1137" s="7"/>
      <c r="C1137" s="19"/>
    </row>
    <row r="1138" spans="2:3" x14ac:dyDescent="0.25">
      <c r="B1138" s="7"/>
      <c r="C1138" s="19"/>
    </row>
    <row r="1139" spans="2:3" x14ac:dyDescent="0.25">
      <c r="B1139" s="7"/>
      <c r="C1139" s="19"/>
    </row>
    <row r="1140" spans="2:3" x14ac:dyDescent="0.25">
      <c r="B1140" s="7"/>
      <c r="C1140" s="19"/>
    </row>
    <row r="1141" spans="2:3" x14ac:dyDescent="0.25">
      <c r="B1141" s="7"/>
      <c r="C1141" s="19"/>
    </row>
    <row r="1142" spans="2:3" x14ac:dyDescent="0.25">
      <c r="B1142" s="7"/>
      <c r="C1142" s="19"/>
    </row>
    <row r="1143" spans="2:3" x14ac:dyDescent="0.25">
      <c r="B1143" s="7"/>
      <c r="C1143" s="19"/>
    </row>
    <row r="1144" spans="2:3" x14ac:dyDescent="0.25">
      <c r="C1144" s="19"/>
    </row>
    <row r="1145" spans="2:3" x14ac:dyDescent="0.25">
      <c r="C1145" s="19"/>
    </row>
    <row r="1146" spans="2:3" x14ac:dyDescent="0.25">
      <c r="C1146" s="19"/>
    </row>
    <row r="1147" spans="2:3" x14ac:dyDescent="0.25">
      <c r="C1147" s="19"/>
    </row>
    <row r="1148" spans="2:3" x14ac:dyDescent="0.25">
      <c r="C1148" s="19"/>
    </row>
    <row r="1149" spans="2:3" x14ac:dyDescent="0.25">
      <c r="C1149" s="19"/>
    </row>
    <row r="1150" spans="2:3" x14ac:dyDescent="0.25">
      <c r="C1150" s="19"/>
    </row>
    <row r="1151" spans="2:3" x14ac:dyDescent="0.25">
      <c r="C1151" s="19"/>
    </row>
    <row r="1152" spans="2:3" x14ac:dyDescent="0.25">
      <c r="C1152" s="19"/>
    </row>
    <row r="1153" spans="3:3" x14ac:dyDescent="0.25">
      <c r="C1153" s="19"/>
    </row>
    <row r="1154" spans="3:3" x14ac:dyDescent="0.25">
      <c r="C1154" s="19"/>
    </row>
    <row r="1155" spans="3:3" x14ac:dyDescent="0.25">
      <c r="C1155" s="19"/>
    </row>
    <row r="1156" spans="3:3" x14ac:dyDescent="0.25">
      <c r="C1156" s="19"/>
    </row>
    <row r="1157" spans="3:3" x14ac:dyDescent="0.25">
      <c r="C1157" s="19"/>
    </row>
    <row r="1158" spans="3:3" x14ac:dyDescent="0.25">
      <c r="C1158" s="19"/>
    </row>
    <row r="1159" spans="3:3" x14ac:dyDescent="0.25">
      <c r="C1159" s="19"/>
    </row>
    <row r="1160" spans="3:3" x14ac:dyDescent="0.25">
      <c r="C1160" s="19"/>
    </row>
    <row r="1161" spans="3:3" x14ac:dyDescent="0.25">
      <c r="C1161" s="19"/>
    </row>
    <row r="1162" spans="3:3" x14ac:dyDescent="0.25">
      <c r="C1162" s="19"/>
    </row>
    <row r="1163" spans="3:3" x14ac:dyDescent="0.25">
      <c r="C1163" s="19"/>
    </row>
    <row r="1164" spans="3:3" x14ac:dyDescent="0.25">
      <c r="C1164" s="19"/>
    </row>
    <row r="1165" spans="3:3" x14ac:dyDescent="0.25">
      <c r="C1165" s="19"/>
    </row>
    <row r="1166" spans="3:3" x14ac:dyDescent="0.25">
      <c r="C1166" s="19"/>
    </row>
    <row r="1167" spans="3:3" x14ac:dyDescent="0.25">
      <c r="C1167" s="19"/>
    </row>
    <row r="1168" spans="3:3" x14ac:dyDescent="0.25">
      <c r="C1168" s="19"/>
    </row>
    <row r="1169" spans="3:3" x14ac:dyDescent="0.25">
      <c r="C1169" s="19"/>
    </row>
    <row r="1170" spans="3:3" x14ac:dyDescent="0.25">
      <c r="C1170" s="19"/>
    </row>
    <row r="1171" spans="3:3" x14ac:dyDescent="0.25">
      <c r="C1171" s="19"/>
    </row>
    <row r="1172" spans="3:3" x14ac:dyDescent="0.25">
      <c r="C1172" s="19"/>
    </row>
    <row r="1173" spans="3:3" x14ac:dyDescent="0.25">
      <c r="C1173" s="19"/>
    </row>
    <row r="1174" spans="3:3" x14ac:dyDescent="0.25">
      <c r="C1174" s="19"/>
    </row>
    <row r="1175" spans="3:3" x14ac:dyDescent="0.25">
      <c r="C1175" s="19"/>
    </row>
    <row r="1176" spans="3:3" x14ac:dyDescent="0.25">
      <c r="C1176" s="19"/>
    </row>
    <row r="1177" spans="3:3" x14ac:dyDescent="0.25">
      <c r="C1177" s="19"/>
    </row>
    <row r="1178" spans="3:3" x14ac:dyDescent="0.25">
      <c r="C1178" s="19"/>
    </row>
    <row r="1179" spans="3:3" x14ac:dyDescent="0.25">
      <c r="C1179" s="19"/>
    </row>
    <row r="1180" spans="3:3" x14ac:dyDescent="0.25">
      <c r="C1180" s="19"/>
    </row>
    <row r="1181" spans="3:3" x14ac:dyDescent="0.25">
      <c r="C1181" s="19"/>
    </row>
    <row r="1182" spans="3:3" x14ac:dyDescent="0.25">
      <c r="C1182" s="19"/>
    </row>
    <row r="1183" spans="3:3" x14ac:dyDescent="0.25">
      <c r="C1183" s="19"/>
    </row>
    <row r="1184" spans="3:3" x14ac:dyDescent="0.25">
      <c r="C1184" s="19"/>
    </row>
    <row r="1185" spans="3:3" x14ac:dyDescent="0.25">
      <c r="C1185" s="19"/>
    </row>
    <row r="1186" spans="3:3" x14ac:dyDescent="0.25">
      <c r="C1186" s="19"/>
    </row>
    <row r="1187" spans="3:3" x14ac:dyDescent="0.25">
      <c r="C1187" s="19"/>
    </row>
    <row r="1188" spans="3:3" x14ac:dyDescent="0.25">
      <c r="C1188" s="19"/>
    </row>
    <row r="1189" spans="3:3" x14ac:dyDescent="0.25">
      <c r="C1189" s="19"/>
    </row>
    <row r="1190" spans="3:3" x14ac:dyDescent="0.25">
      <c r="C1190" s="19"/>
    </row>
    <row r="1191" spans="3:3" x14ac:dyDescent="0.25">
      <c r="C1191" s="19"/>
    </row>
    <row r="1192" spans="3:3" x14ac:dyDescent="0.25">
      <c r="C1192" s="19"/>
    </row>
    <row r="1193" spans="3:3" x14ac:dyDescent="0.25">
      <c r="C1193" s="19"/>
    </row>
    <row r="1194" spans="3:3" x14ac:dyDescent="0.25">
      <c r="C1194" s="19"/>
    </row>
    <row r="1195" spans="3:3" x14ac:dyDescent="0.25">
      <c r="C1195" s="19"/>
    </row>
    <row r="1196" spans="3:3" x14ac:dyDescent="0.25">
      <c r="C1196" s="19"/>
    </row>
    <row r="1197" spans="3:3" x14ac:dyDescent="0.25">
      <c r="C1197" s="19"/>
    </row>
    <row r="1198" spans="3:3" x14ac:dyDescent="0.25">
      <c r="C1198" s="19"/>
    </row>
    <row r="1199" spans="3:3" x14ac:dyDescent="0.25">
      <c r="C1199" s="19"/>
    </row>
    <row r="1200" spans="3:3" x14ac:dyDescent="0.25">
      <c r="C1200" s="19"/>
    </row>
    <row r="1201" spans="3:3" x14ac:dyDescent="0.25">
      <c r="C1201" s="19"/>
    </row>
    <row r="1202" spans="3:3" x14ac:dyDescent="0.25">
      <c r="C1202" s="19"/>
    </row>
    <row r="1203" spans="3:3" x14ac:dyDescent="0.25">
      <c r="C1203" s="19"/>
    </row>
    <row r="1204" spans="3:3" x14ac:dyDescent="0.25">
      <c r="C1204" s="19"/>
    </row>
    <row r="1205" spans="3:3" x14ac:dyDescent="0.25">
      <c r="C1205" s="19"/>
    </row>
    <row r="1206" spans="3:3" x14ac:dyDescent="0.25">
      <c r="C1206" s="19"/>
    </row>
    <row r="1207" spans="3:3" x14ac:dyDescent="0.25">
      <c r="C1207" s="19"/>
    </row>
    <row r="1208" spans="3:3" x14ac:dyDescent="0.25">
      <c r="C1208" s="19"/>
    </row>
    <row r="1209" spans="3:3" x14ac:dyDescent="0.25">
      <c r="C1209" s="19"/>
    </row>
    <row r="1210" spans="3:3" x14ac:dyDescent="0.25">
      <c r="C1210" s="19"/>
    </row>
    <row r="1211" spans="3:3" x14ac:dyDescent="0.25">
      <c r="C1211" s="19"/>
    </row>
    <row r="1212" spans="3:3" x14ac:dyDescent="0.25">
      <c r="C1212" s="19"/>
    </row>
    <row r="1213" spans="3:3" x14ac:dyDescent="0.25">
      <c r="C1213" s="19"/>
    </row>
    <row r="1214" spans="3:3" x14ac:dyDescent="0.25">
      <c r="C1214" s="19"/>
    </row>
    <row r="1215" spans="3:3" x14ac:dyDescent="0.25">
      <c r="C1215" s="19"/>
    </row>
    <row r="1216" spans="3:3" x14ac:dyDescent="0.25">
      <c r="C1216" s="19"/>
    </row>
    <row r="1217" spans="3:3" x14ac:dyDescent="0.25">
      <c r="C1217" s="19"/>
    </row>
    <row r="1218" spans="3:3" x14ac:dyDescent="0.25">
      <c r="C1218" s="19"/>
    </row>
    <row r="1219" spans="3:3" x14ac:dyDescent="0.25">
      <c r="C1219" s="19"/>
    </row>
    <row r="1220" spans="3:3" x14ac:dyDescent="0.25">
      <c r="C1220" s="19"/>
    </row>
    <row r="1221" spans="3:3" x14ac:dyDescent="0.25">
      <c r="C1221" s="19"/>
    </row>
    <row r="1222" spans="3:3" x14ac:dyDescent="0.25">
      <c r="C1222" s="19"/>
    </row>
    <row r="1223" spans="3:3" x14ac:dyDescent="0.25">
      <c r="C1223" s="19"/>
    </row>
    <row r="1224" spans="3:3" x14ac:dyDescent="0.25">
      <c r="C1224" s="19"/>
    </row>
    <row r="1225" spans="3:3" x14ac:dyDescent="0.25">
      <c r="C1225" s="19"/>
    </row>
    <row r="1226" spans="3:3" x14ac:dyDescent="0.25">
      <c r="C1226" s="19"/>
    </row>
    <row r="1227" spans="3:3" x14ac:dyDescent="0.25">
      <c r="C1227" s="19"/>
    </row>
    <row r="1228" spans="3:3" x14ac:dyDescent="0.25">
      <c r="C1228" s="19"/>
    </row>
    <row r="1229" spans="3:3" x14ac:dyDescent="0.25">
      <c r="C1229" s="19"/>
    </row>
    <row r="1230" spans="3:3" x14ac:dyDescent="0.25">
      <c r="C1230" s="19"/>
    </row>
    <row r="1231" spans="3:3" x14ac:dyDescent="0.25">
      <c r="C1231" s="19"/>
    </row>
    <row r="1232" spans="3:3" x14ac:dyDescent="0.25">
      <c r="C1232" s="19"/>
    </row>
    <row r="1233" spans="3:3" x14ac:dyDescent="0.25">
      <c r="C1233" s="19"/>
    </row>
    <row r="1234" spans="3:3" x14ac:dyDescent="0.25">
      <c r="C1234" s="19"/>
    </row>
    <row r="1235" spans="3:3" x14ac:dyDescent="0.25">
      <c r="C1235" s="19"/>
    </row>
    <row r="1236" spans="3:3" x14ac:dyDescent="0.25">
      <c r="C1236" s="19"/>
    </row>
    <row r="1237" spans="3:3" x14ac:dyDescent="0.25">
      <c r="C1237" s="19"/>
    </row>
    <row r="1238" spans="3:3" x14ac:dyDescent="0.25">
      <c r="C1238" s="19"/>
    </row>
    <row r="1239" spans="3:3" x14ac:dyDescent="0.25">
      <c r="C1239" s="19"/>
    </row>
    <row r="1240" spans="3:3" x14ac:dyDescent="0.25">
      <c r="C1240" s="19"/>
    </row>
    <row r="1241" spans="3:3" x14ac:dyDescent="0.25">
      <c r="C1241" s="19"/>
    </row>
    <row r="1242" spans="3:3" x14ac:dyDescent="0.25">
      <c r="C1242" s="19"/>
    </row>
    <row r="1243" spans="3:3" x14ac:dyDescent="0.25">
      <c r="C1243" s="19"/>
    </row>
    <row r="1244" spans="3:3" x14ac:dyDescent="0.25">
      <c r="C1244" s="19"/>
    </row>
    <row r="1245" spans="3:3" x14ac:dyDescent="0.25">
      <c r="C1245" s="19"/>
    </row>
    <row r="1246" spans="3:3" x14ac:dyDescent="0.25">
      <c r="C1246" s="19"/>
    </row>
    <row r="1247" spans="3:3" x14ac:dyDescent="0.25">
      <c r="C1247" s="19"/>
    </row>
    <row r="1248" spans="3:3" x14ac:dyDescent="0.25">
      <c r="C1248" s="19"/>
    </row>
    <row r="1249" spans="3:3" x14ac:dyDescent="0.25">
      <c r="C1249" s="19"/>
    </row>
    <row r="1250" spans="3:3" x14ac:dyDescent="0.25">
      <c r="C1250" s="19"/>
    </row>
    <row r="1251" spans="3:3" x14ac:dyDescent="0.25">
      <c r="C1251" s="19"/>
    </row>
    <row r="1252" spans="3:3" x14ac:dyDescent="0.25">
      <c r="C1252" s="19"/>
    </row>
    <row r="1253" spans="3:3" x14ac:dyDescent="0.25">
      <c r="C1253" s="19"/>
    </row>
    <row r="1254" spans="3:3" x14ac:dyDescent="0.25">
      <c r="C1254" s="19"/>
    </row>
    <row r="1255" spans="3:3" x14ac:dyDescent="0.25">
      <c r="C1255" s="19"/>
    </row>
    <row r="1256" spans="3:3" x14ac:dyDescent="0.25">
      <c r="C1256" s="19"/>
    </row>
    <row r="1257" spans="3:3" x14ac:dyDescent="0.25">
      <c r="C1257" s="19"/>
    </row>
    <row r="1258" spans="3:3" x14ac:dyDescent="0.25">
      <c r="C1258" s="19"/>
    </row>
    <row r="1259" spans="3:3" x14ac:dyDescent="0.25">
      <c r="C1259" s="19"/>
    </row>
    <row r="1260" spans="3:3" x14ac:dyDescent="0.25">
      <c r="C1260" s="19"/>
    </row>
    <row r="1261" spans="3:3" x14ac:dyDescent="0.25">
      <c r="C1261" s="19"/>
    </row>
    <row r="1262" spans="3:3" x14ac:dyDescent="0.25">
      <c r="C1262" s="19"/>
    </row>
    <row r="1263" spans="3:3" x14ac:dyDescent="0.25">
      <c r="C1263" s="19"/>
    </row>
    <row r="1264" spans="3:3" x14ac:dyDescent="0.25">
      <c r="C1264" s="19"/>
    </row>
    <row r="1265" spans="3:3" x14ac:dyDescent="0.25">
      <c r="C1265" s="19"/>
    </row>
    <row r="1266" spans="3:3" x14ac:dyDescent="0.25">
      <c r="C1266" s="19"/>
    </row>
    <row r="1267" spans="3:3" x14ac:dyDescent="0.25">
      <c r="C1267" s="19"/>
    </row>
    <row r="1268" spans="3:3" x14ac:dyDescent="0.25">
      <c r="C1268" s="19"/>
    </row>
    <row r="1269" spans="3:3" x14ac:dyDescent="0.25">
      <c r="C1269" s="19"/>
    </row>
    <row r="1270" spans="3:3" x14ac:dyDescent="0.25">
      <c r="C1270" s="19"/>
    </row>
    <row r="1271" spans="3:3" x14ac:dyDescent="0.25">
      <c r="C1271" s="19"/>
    </row>
    <row r="1272" spans="3:3" x14ac:dyDescent="0.25">
      <c r="C1272" s="19"/>
    </row>
    <row r="1273" spans="3:3" x14ac:dyDescent="0.25">
      <c r="C1273" s="19"/>
    </row>
    <row r="1274" spans="3:3" x14ac:dyDescent="0.25">
      <c r="C1274" s="19"/>
    </row>
    <row r="1275" spans="3:3" x14ac:dyDescent="0.25">
      <c r="C1275" s="19"/>
    </row>
    <row r="1276" spans="3:3" x14ac:dyDescent="0.25">
      <c r="C1276" s="19"/>
    </row>
    <row r="1277" spans="3:3" x14ac:dyDescent="0.25">
      <c r="C1277" s="19"/>
    </row>
    <row r="1278" spans="3:3" x14ac:dyDescent="0.25">
      <c r="C1278" s="19"/>
    </row>
    <row r="1279" spans="3:3" x14ac:dyDescent="0.25">
      <c r="C1279" s="19"/>
    </row>
    <row r="1280" spans="3:3" x14ac:dyDescent="0.25">
      <c r="C1280" s="19"/>
    </row>
    <row r="1281" spans="3:3" x14ac:dyDescent="0.25">
      <c r="C1281" s="19"/>
    </row>
    <row r="1282" spans="3:3" x14ac:dyDescent="0.25">
      <c r="C1282" s="19"/>
    </row>
    <row r="1283" spans="3:3" x14ac:dyDescent="0.25">
      <c r="C1283" s="19"/>
    </row>
    <row r="1284" spans="3:3" x14ac:dyDescent="0.25">
      <c r="C1284" s="19"/>
    </row>
    <row r="1285" spans="3:3" x14ac:dyDescent="0.25">
      <c r="C1285" s="19"/>
    </row>
    <row r="1286" spans="3:3" x14ac:dyDescent="0.25">
      <c r="C1286" s="19"/>
    </row>
    <row r="1287" spans="3:3" x14ac:dyDescent="0.25">
      <c r="C1287" s="19"/>
    </row>
    <row r="1288" spans="3:3" x14ac:dyDescent="0.25">
      <c r="C1288" s="19"/>
    </row>
    <row r="1289" spans="3:3" x14ac:dyDescent="0.25">
      <c r="C1289" s="19"/>
    </row>
    <row r="1290" spans="3:3" x14ac:dyDescent="0.25">
      <c r="C1290" s="19"/>
    </row>
    <row r="1291" spans="3:3" x14ac:dyDescent="0.25">
      <c r="C1291" s="19"/>
    </row>
    <row r="1292" spans="3:3" x14ac:dyDescent="0.25">
      <c r="C1292" s="19"/>
    </row>
    <row r="1293" spans="3:3" x14ac:dyDescent="0.25">
      <c r="C1293" s="19"/>
    </row>
    <row r="1294" spans="3:3" x14ac:dyDescent="0.25">
      <c r="C1294" s="19"/>
    </row>
    <row r="1295" spans="3:3" x14ac:dyDescent="0.25">
      <c r="C1295" s="19"/>
    </row>
    <row r="1296" spans="3:3" x14ac:dyDescent="0.25">
      <c r="C1296" s="19"/>
    </row>
    <row r="1297" spans="3:3" x14ac:dyDescent="0.25">
      <c r="C1297" s="19"/>
    </row>
    <row r="1298" spans="3:3" x14ac:dyDescent="0.25">
      <c r="C1298" s="19"/>
    </row>
    <row r="1299" spans="3:3" x14ac:dyDescent="0.25">
      <c r="C1299" s="19"/>
    </row>
    <row r="1300" spans="3:3" x14ac:dyDescent="0.25">
      <c r="C1300" s="19"/>
    </row>
    <row r="1301" spans="3:3" x14ac:dyDescent="0.25">
      <c r="C1301" s="19"/>
    </row>
    <row r="1302" spans="3:3" x14ac:dyDescent="0.25">
      <c r="C1302" s="19"/>
    </row>
    <row r="1303" spans="3:3" x14ac:dyDescent="0.25">
      <c r="C1303" s="19"/>
    </row>
    <row r="1304" spans="3:3" x14ac:dyDescent="0.25">
      <c r="C1304" s="19"/>
    </row>
    <row r="1305" spans="3:3" x14ac:dyDescent="0.25">
      <c r="C1305" s="19"/>
    </row>
    <row r="1306" spans="3:3" x14ac:dyDescent="0.25">
      <c r="C1306" s="19"/>
    </row>
    <row r="1307" spans="3:3" x14ac:dyDescent="0.25">
      <c r="C1307" s="19"/>
    </row>
    <row r="1308" spans="3:3" x14ac:dyDescent="0.25">
      <c r="C1308" s="19"/>
    </row>
    <row r="1309" spans="3:3" x14ac:dyDescent="0.25">
      <c r="C1309" s="19"/>
    </row>
    <row r="1310" spans="3:3" x14ac:dyDescent="0.25">
      <c r="C1310" s="19"/>
    </row>
    <row r="1311" spans="3:3" x14ac:dyDescent="0.25">
      <c r="C1311" s="19"/>
    </row>
    <row r="1312" spans="3:3" x14ac:dyDescent="0.25">
      <c r="C1312" s="19"/>
    </row>
    <row r="1313" spans="3:3" x14ac:dyDescent="0.25">
      <c r="C1313" s="19"/>
    </row>
    <row r="1314" spans="3:3" x14ac:dyDescent="0.25">
      <c r="C1314" s="19"/>
    </row>
    <row r="1315" spans="3:3" x14ac:dyDescent="0.25">
      <c r="C1315" s="19"/>
    </row>
    <row r="1316" spans="3:3" x14ac:dyDescent="0.25">
      <c r="C1316" s="19"/>
    </row>
    <row r="1317" spans="3:3" x14ac:dyDescent="0.25">
      <c r="C1317" s="19"/>
    </row>
    <row r="1318" spans="3:3" x14ac:dyDescent="0.25">
      <c r="C1318" s="19"/>
    </row>
    <row r="1319" spans="3:3" x14ac:dyDescent="0.25">
      <c r="C1319" s="19"/>
    </row>
    <row r="1320" spans="3:3" x14ac:dyDescent="0.25">
      <c r="C1320" s="19"/>
    </row>
    <row r="1321" spans="3:3" x14ac:dyDescent="0.25">
      <c r="C1321" s="19"/>
    </row>
    <row r="1322" spans="3:3" x14ac:dyDescent="0.25">
      <c r="C1322" s="19"/>
    </row>
    <row r="1323" spans="3:3" x14ac:dyDescent="0.25">
      <c r="C1323" s="19"/>
    </row>
    <row r="1324" spans="3:3" x14ac:dyDescent="0.25">
      <c r="C1324" s="19"/>
    </row>
    <row r="1325" spans="3:3" x14ac:dyDescent="0.25">
      <c r="C1325" s="19"/>
    </row>
    <row r="1326" spans="3:3" x14ac:dyDescent="0.25">
      <c r="C1326" s="19"/>
    </row>
    <row r="1327" spans="3:3" x14ac:dyDescent="0.25">
      <c r="C1327" s="19"/>
    </row>
    <row r="1328" spans="3:3" x14ac:dyDescent="0.25">
      <c r="C1328" s="19"/>
    </row>
    <row r="1329" spans="3:3" x14ac:dyDescent="0.25">
      <c r="C1329" s="19"/>
    </row>
    <row r="1330" spans="3:3" x14ac:dyDescent="0.25">
      <c r="C1330" s="19"/>
    </row>
    <row r="1331" spans="3:3" x14ac:dyDescent="0.25">
      <c r="C1331" s="19"/>
    </row>
    <row r="1332" spans="3:3" x14ac:dyDescent="0.25">
      <c r="C1332" s="19"/>
    </row>
    <row r="1333" spans="3:3" x14ac:dyDescent="0.25">
      <c r="C1333" s="19"/>
    </row>
    <row r="1334" spans="3:3" x14ac:dyDescent="0.25">
      <c r="C1334" s="19"/>
    </row>
    <row r="1335" spans="3:3" x14ac:dyDescent="0.25">
      <c r="C1335" s="19"/>
    </row>
    <row r="1336" spans="3:3" x14ac:dyDescent="0.25">
      <c r="C1336" s="19"/>
    </row>
    <row r="1337" spans="3:3" x14ac:dyDescent="0.25">
      <c r="C1337" s="19"/>
    </row>
    <row r="1338" spans="3:3" x14ac:dyDescent="0.25">
      <c r="C1338" s="19"/>
    </row>
    <row r="1339" spans="3:3" x14ac:dyDescent="0.25">
      <c r="C1339" s="19"/>
    </row>
    <row r="1340" spans="3:3" x14ac:dyDescent="0.25">
      <c r="C1340" s="19"/>
    </row>
    <row r="1341" spans="3:3" x14ac:dyDescent="0.25">
      <c r="C1341" s="19"/>
    </row>
    <row r="1342" spans="3:3" x14ac:dyDescent="0.25">
      <c r="C1342" s="19"/>
    </row>
    <row r="1343" spans="3:3" x14ac:dyDescent="0.25">
      <c r="C1343" s="19"/>
    </row>
    <row r="1344" spans="3:3" x14ac:dyDescent="0.25">
      <c r="C1344" s="19"/>
    </row>
    <row r="1345" spans="3:3" x14ac:dyDescent="0.25">
      <c r="C1345" s="19"/>
    </row>
    <row r="1346" spans="3:3" x14ac:dyDescent="0.25">
      <c r="C1346" s="19"/>
    </row>
    <row r="1347" spans="3:3" x14ac:dyDescent="0.25">
      <c r="C1347" s="19"/>
    </row>
    <row r="1348" spans="3:3" x14ac:dyDescent="0.25">
      <c r="C1348" s="19"/>
    </row>
    <row r="1349" spans="3:3" x14ac:dyDescent="0.25">
      <c r="C1349" s="19"/>
    </row>
    <row r="1350" spans="3:3" x14ac:dyDescent="0.25">
      <c r="C1350" s="19"/>
    </row>
    <row r="1351" spans="3:3" x14ac:dyDescent="0.25">
      <c r="C1351" s="19"/>
    </row>
    <row r="1352" spans="3:3" x14ac:dyDescent="0.25">
      <c r="C1352" s="19"/>
    </row>
    <row r="1353" spans="3:3" x14ac:dyDescent="0.25">
      <c r="C1353" s="19"/>
    </row>
    <row r="1354" spans="3:3" x14ac:dyDescent="0.25">
      <c r="C1354" s="19"/>
    </row>
    <row r="1355" spans="3:3" x14ac:dyDescent="0.25">
      <c r="C1355" s="19"/>
    </row>
    <row r="1356" spans="3:3" x14ac:dyDescent="0.25">
      <c r="C1356" s="19"/>
    </row>
    <row r="1357" spans="3:3" x14ac:dyDescent="0.25">
      <c r="C1357" s="19"/>
    </row>
    <row r="1358" spans="3:3" x14ac:dyDescent="0.25">
      <c r="C1358" s="19"/>
    </row>
    <row r="1359" spans="3:3" x14ac:dyDescent="0.25">
      <c r="C1359" s="19"/>
    </row>
    <row r="1360" spans="3:3" x14ac:dyDescent="0.25">
      <c r="C1360" s="19"/>
    </row>
    <row r="1361" spans="3:3" x14ac:dyDescent="0.25">
      <c r="C1361" s="19"/>
    </row>
    <row r="1362" spans="3:3" x14ac:dyDescent="0.25">
      <c r="C1362" s="19"/>
    </row>
    <row r="1363" spans="3:3" x14ac:dyDescent="0.25">
      <c r="C1363" s="19"/>
    </row>
    <row r="1364" spans="3:3" x14ac:dyDescent="0.25">
      <c r="C1364" s="19"/>
    </row>
    <row r="1365" spans="3:3" x14ac:dyDescent="0.25">
      <c r="C1365" s="19"/>
    </row>
    <row r="1366" spans="3:3" x14ac:dyDescent="0.25">
      <c r="C1366" s="19"/>
    </row>
    <row r="1367" spans="3:3" x14ac:dyDescent="0.25">
      <c r="C1367" s="19"/>
    </row>
    <row r="1368" spans="3:3" x14ac:dyDescent="0.25">
      <c r="C1368" s="19"/>
    </row>
    <row r="1369" spans="3:3" x14ac:dyDescent="0.25">
      <c r="C1369" s="19"/>
    </row>
    <row r="1370" spans="3:3" x14ac:dyDescent="0.25">
      <c r="C1370" s="19"/>
    </row>
    <row r="1371" spans="3:3" x14ac:dyDescent="0.25">
      <c r="C1371" s="19"/>
    </row>
    <row r="1372" spans="3:3" x14ac:dyDescent="0.25">
      <c r="C1372" s="19"/>
    </row>
    <row r="1373" spans="3:3" x14ac:dyDescent="0.25">
      <c r="C1373" s="19"/>
    </row>
    <row r="1374" spans="3:3" x14ac:dyDescent="0.25">
      <c r="C1374" s="19"/>
    </row>
    <row r="1375" spans="3:3" x14ac:dyDescent="0.25">
      <c r="C1375" s="19"/>
    </row>
    <row r="1376" spans="3:3" x14ac:dyDescent="0.25">
      <c r="C1376" s="19"/>
    </row>
    <row r="1377" spans="3:3" x14ac:dyDescent="0.25">
      <c r="C1377" s="19"/>
    </row>
    <row r="1378" spans="3:3" x14ac:dyDescent="0.25">
      <c r="C1378" s="19"/>
    </row>
    <row r="1379" spans="3:3" x14ac:dyDescent="0.25">
      <c r="C1379" s="19"/>
    </row>
    <row r="1380" spans="3:3" x14ac:dyDescent="0.25">
      <c r="C1380" s="19"/>
    </row>
    <row r="1381" spans="3:3" x14ac:dyDescent="0.25">
      <c r="C1381" s="19"/>
    </row>
    <row r="1382" spans="3:3" x14ac:dyDescent="0.25">
      <c r="C1382" s="19"/>
    </row>
    <row r="1383" spans="3:3" x14ac:dyDescent="0.25">
      <c r="C1383" s="19"/>
    </row>
    <row r="1384" spans="3:3" x14ac:dyDescent="0.25">
      <c r="C1384" s="19"/>
    </row>
    <row r="1385" spans="3:3" x14ac:dyDescent="0.25">
      <c r="C1385" s="19"/>
    </row>
    <row r="1386" spans="3:3" x14ac:dyDescent="0.25">
      <c r="C1386" s="19"/>
    </row>
    <row r="1387" spans="3:3" x14ac:dyDescent="0.25">
      <c r="C1387" s="19"/>
    </row>
    <row r="1388" spans="3:3" x14ac:dyDescent="0.25">
      <c r="C1388" s="19"/>
    </row>
    <row r="1389" spans="3:3" x14ac:dyDescent="0.25">
      <c r="C1389" s="19"/>
    </row>
    <row r="1390" spans="3:3" x14ac:dyDescent="0.25">
      <c r="C1390" s="19"/>
    </row>
    <row r="1391" spans="3:3" x14ac:dyDescent="0.25">
      <c r="C1391" s="19"/>
    </row>
    <row r="1392" spans="3:3" x14ac:dyDescent="0.25">
      <c r="C1392" s="19"/>
    </row>
    <row r="1393" spans="3:3" x14ac:dyDescent="0.25">
      <c r="C1393" s="19"/>
    </row>
    <row r="1394" spans="3:3" x14ac:dyDescent="0.25">
      <c r="C1394" s="19"/>
    </row>
    <row r="1395" spans="3:3" x14ac:dyDescent="0.25">
      <c r="C1395" s="19"/>
    </row>
    <row r="1396" spans="3:3" x14ac:dyDescent="0.25">
      <c r="C1396" s="19"/>
    </row>
    <row r="1397" spans="3:3" x14ac:dyDescent="0.25">
      <c r="C1397" s="19"/>
    </row>
    <row r="1398" spans="3:3" x14ac:dyDescent="0.25">
      <c r="C1398" s="19"/>
    </row>
    <row r="1399" spans="3:3" x14ac:dyDescent="0.25">
      <c r="C1399" s="19"/>
    </row>
    <row r="1400" spans="3:3" x14ac:dyDescent="0.25">
      <c r="C1400" s="19"/>
    </row>
    <row r="1401" spans="3:3" x14ac:dyDescent="0.25">
      <c r="C1401" s="19"/>
    </row>
    <row r="1402" spans="3:3" x14ac:dyDescent="0.25">
      <c r="C1402" s="19"/>
    </row>
    <row r="1403" spans="3:3" x14ac:dyDescent="0.25">
      <c r="C1403" s="19"/>
    </row>
    <row r="1404" spans="3:3" x14ac:dyDescent="0.25">
      <c r="C1404" s="19"/>
    </row>
    <row r="1405" spans="3:3" x14ac:dyDescent="0.25">
      <c r="C1405" s="19"/>
    </row>
    <row r="1406" spans="3:3" x14ac:dyDescent="0.25">
      <c r="C1406" s="19"/>
    </row>
    <row r="1407" spans="3:3" x14ac:dyDescent="0.25">
      <c r="C1407" s="19"/>
    </row>
    <row r="1408" spans="3:3" x14ac:dyDescent="0.25">
      <c r="C1408" s="19"/>
    </row>
    <row r="1409" spans="3:3" x14ac:dyDescent="0.25">
      <c r="C1409" s="19"/>
    </row>
    <row r="1410" spans="3:3" x14ac:dyDescent="0.25">
      <c r="C1410" s="19"/>
    </row>
    <row r="1411" spans="3:3" x14ac:dyDescent="0.25">
      <c r="C1411" s="19"/>
    </row>
    <row r="1412" spans="3:3" x14ac:dyDescent="0.25">
      <c r="C1412" s="19"/>
    </row>
    <row r="1413" spans="3:3" x14ac:dyDescent="0.25">
      <c r="C1413" s="19"/>
    </row>
    <row r="1414" spans="3:3" x14ac:dyDescent="0.25">
      <c r="C1414" s="19"/>
    </row>
    <row r="1415" spans="3:3" x14ac:dyDescent="0.25">
      <c r="C1415" s="19"/>
    </row>
    <row r="1416" spans="3:3" x14ac:dyDescent="0.25">
      <c r="C1416" s="19"/>
    </row>
    <row r="1417" spans="3:3" x14ac:dyDescent="0.25">
      <c r="C1417" s="19"/>
    </row>
    <row r="1418" spans="3:3" x14ac:dyDescent="0.25">
      <c r="C1418" s="19"/>
    </row>
    <row r="1419" spans="3:3" x14ac:dyDescent="0.25">
      <c r="C1419" s="19"/>
    </row>
    <row r="1420" spans="3:3" x14ac:dyDescent="0.25">
      <c r="C1420" s="19"/>
    </row>
    <row r="1421" spans="3:3" x14ac:dyDescent="0.25">
      <c r="C1421" s="19"/>
    </row>
    <row r="1422" spans="3:3" x14ac:dyDescent="0.25">
      <c r="C1422" s="19"/>
    </row>
    <row r="1423" spans="3:3" x14ac:dyDescent="0.25">
      <c r="C1423" s="19"/>
    </row>
    <row r="1424" spans="3:3" x14ac:dyDescent="0.25">
      <c r="C1424" s="19"/>
    </row>
    <row r="1425" spans="3:3" x14ac:dyDescent="0.25">
      <c r="C1425" s="19"/>
    </row>
    <row r="1426" spans="3:3" x14ac:dyDescent="0.25">
      <c r="C1426" s="19"/>
    </row>
    <row r="1427" spans="3:3" x14ac:dyDescent="0.25">
      <c r="C1427" s="19"/>
    </row>
    <row r="1428" spans="3:3" x14ac:dyDescent="0.25">
      <c r="C1428" s="19"/>
    </row>
    <row r="1429" spans="3:3" x14ac:dyDescent="0.25">
      <c r="C1429" s="19"/>
    </row>
    <row r="1430" spans="3:3" x14ac:dyDescent="0.25">
      <c r="C1430" s="19"/>
    </row>
    <row r="1431" spans="3:3" x14ac:dyDescent="0.25">
      <c r="C1431" s="19"/>
    </row>
    <row r="1432" spans="3:3" x14ac:dyDescent="0.25">
      <c r="C1432" s="19"/>
    </row>
    <row r="1433" spans="3:3" x14ac:dyDescent="0.25">
      <c r="C1433" s="19"/>
    </row>
    <row r="1434" spans="3:3" x14ac:dyDescent="0.25">
      <c r="C1434" s="19"/>
    </row>
    <row r="1435" spans="3:3" x14ac:dyDescent="0.25">
      <c r="C1435" s="19"/>
    </row>
    <row r="1436" spans="3:3" x14ac:dyDescent="0.25">
      <c r="C1436" s="19"/>
    </row>
    <row r="1437" spans="3:3" x14ac:dyDescent="0.25">
      <c r="C1437" s="19"/>
    </row>
    <row r="1438" spans="3:3" x14ac:dyDescent="0.25">
      <c r="C1438" s="19"/>
    </row>
    <row r="1439" spans="3:3" x14ac:dyDescent="0.25">
      <c r="C1439" s="19"/>
    </row>
    <row r="1440" spans="3:3" x14ac:dyDescent="0.25">
      <c r="C1440" s="19"/>
    </row>
    <row r="1441" spans="3:3" x14ac:dyDescent="0.25">
      <c r="C1441" s="19"/>
    </row>
    <row r="1442" spans="3:3" x14ac:dyDescent="0.25">
      <c r="C1442" s="19"/>
    </row>
    <row r="1443" spans="3:3" x14ac:dyDescent="0.25">
      <c r="C1443" s="19"/>
    </row>
    <row r="1444" spans="3:3" x14ac:dyDescent="0.25">
      <c r="C1444" s="19"/>
    </row>
    <row r="1445" spans="3:3" x14ac:dyDescent="0.25">
      <c r="C1445" s="19"/>
    </row>
    <row r="1446" spans="3:3" x14ac:dyDescent="0.25">
      <c r="C1446" s="19"/>
    </row>
    <row r="1447" spans="3:3" x14ac:dyDescent="0.25">
      <c r="C1447" s="19"/>
    </row>
    <row r="1448" spans="3:3" x14ac:dyDescent="0.25">
      <c r="C1448" s="19"/>
    </row>
    <row r="1449" spans="3:3" x14ac:dyDescent="0.25">
      <c r="C1449" s="19"/>
    </row>
    <row r="1450" spans="3:3" x14ac:dyDescent="0.25">
      <c r="C1450" s="19"/>
    </row>
    <row r="1451" spans="3:3" x14ac:dyDescent="0.25">
      <c r="C1451" s="19"/>
    </row>
    <row r="1452" spans="3:3" x14ac:dyDescent="0.25">
      <c r="C1452" s="19"/>
    </row>
    <row r="1453" spans="3:3" x14ac:dyDescent="0.25">
      <c r="C1453" s="19"/>
    </row>
    <row r="1454" spans="3:3" x14ac:dyDescent="0.25">
      <c r="C1454" s="19"/>
    </row>
    <row r="1455" spans="3:3" x14ac:dyDescent="0.25">
      <c r="C1455" s="19"/>
    </row>
    <row r="1456" spans="3:3" x14ac:dyDescent="0.25">
      <c r="C1456" s="19"/>
    </row>
    <row r="1457" spans="3:3" x14ac:dyDescent="0.25">
      <c r="C1457" s="19"/>
    </row>
    <row r="1458" spans="3:3" x14ac:dyDescent="0.25">
      <c r="C1458" s="19"/>
    </row>
    <row r="1459" spans="3:3" x14ac:dyDescent="0.25">
      <c r="C1459" s="19"/>
    </row>
    <row r="1460" spans="3:3" x14ac:dyDescent="0.25">
      <c r="C1460" s="19"/>
    </row>
    <row r="1461" spans="3:3" x14ac:dyDescent="0.25">
      <c r="C1461" s="19"/>
    </row>
    <row r="1462" spans="3:3" x14ac:dyDescent="0.25">
      <c r="C1462" s="19"/>
    </row>
    <row r="1463" spans="3:3" x14ac:dyDescent="0.25">
      <c r="C1463" s="19"/>
    </row>
    <row r="1464" spans="3:3" x14ac:dyDescent="0.25">
      <c r="C1464" s="19"/>
    </row>
    <row r="1465" spans="3:3" x14ac:dyDescent="0.25">
      <c r="C1465" s="19"/>
    </row>
    <row r="1466" spans="3:3" x14ac:dyDescent="0.25">
      <c r="C1466" s="19"/>
    </row>
    <row r="1467" spans="3:3" x14ac:dyDescent="0.25">
      <c r="C1467" s="19"/>
    </row>
    <row r="1468" spans="3:3" x14ac:dyDescent="0.25">
      <c r="C1468" s="19"/>
    </row>
    <row r="1469" spans="3:3" x14ac:dyDescent="0.25">
      <c r="C1469" s="19"/>
    </row>
    <row r="1470" spans="3:3" x14ac:dyDescent="0.25">
      <c r="C1470" s="19"/>
    </row>
    <row r="1471" spans="3:3" x14ac:dyDescent="0.25">
      <c r="C1471" s="19"/>
    </row>
    <row r="1472" spans="3:3" x14ac:dyDescent="0.25">
      <c r="C1472" s="19"/>
    </row>
    <row r="1473" spans="3:3" x14ac:dyDescent="0.25">
      <c r="C1473" s="19"/>
    </row>
    <row r="1474" spans="3:3" x14ac:dyDescent="0.25">
      <c r="C1474" s="19"/>
    </row>
    <row r="1475" spans="3:3" x14ac:dyDescent="0.25">
      <c r="C1475" s="19"/>
    </row>
    <row r="1476" spans="3:3" x14ac:dyDescent="0.25">
      <c r="C1476" s="19"/>
    </row>
    <row r="1477" spans="3:3" x14ac:dyDescent="0.25">
      <c r="C1477" s="19"/>
    </row>
    <row r="1478" spans="3:3" x14ac:dyDescent="0.25">
      <c r="C1478" s="19"/>
    </row>
    <row r="1479" spans="3:3" x14ac:dyDescent="0.25">
      <c r="C1479" s="19"/>
    </row>
    <row r="1480" spans="3:3" x14ac:dyDescent="0.25">
      <c r="C1480" s="19"/>
    </row>
    <row r="1481" spans="3:3" x14ac:dyDescent="0.25">
      <c r="C1481" s="19"/>
    </row>
    <row r="1482" spans="3:3" x14ac:dyDescent="0.25">
      <c r="C1482" s="19"/>
    </row>
    <row r="1483" spans="3:3" x14ac:dyDescent="0.25">
      <c r="C1483" s="19"/>
    </row>
    <row r="1484" spans="3:3" x14ac:dyDescent="0.25">
      <c r="C1484" s="19"/>
    </row>
    <row r="1485" spans="3:3" x14ac:dyDescent="0.25">
      <c r="C1485" s="19"/>
    </row>
    <row r="1486" spans="3:3" x14ac:dyDescent="0.25">
      <c r="C1486" s="19"/>
    </row>
    <row r="1487" spans="3:3" x14ac:dyDescent="0.25">
      <c r="C1487" s="19"/>
    </row>
    <row r="1488" spans="3:3" x14ac:dyDescent="0.25">
      <c r="C1488" s="19"/>
    </row>
    <row r="1489" spans="3:3" x14ac:dyDescent="0.25">
      <c r="C1489" s="19"/>
    </row>
    <row r="1490" spans="3:3" x14ac:dyDescent="0.25">
      <c r="C1490" s="19"/>
    </row>
    <row r="1491" spans="3:3" x14ac:dyDescent="0.25">
      <c r="C1491" s="19"/>
    </row>
    <row r="1492" spans="3:3" x14ac:dyDescent="0.25">
      <c r="C1492" s="19"/>
    </row>
    <row r="1493" spans="3:3" x14ac:dyDescent="0.25">
      <c r="C1493" s="19"/>
    </row>
    <row r="1494" spans="3:3" x14ac:dyDescent="0.25">
      <c r="C1494" s="19"/>
    </row>
    <row r="1495" spans="3:3" x14ac:dyDescent="0.25">
      <c r="C1495" s="19"/>
    </row>
    <row r="1496" spans="3:3" x14ac:dyDescent="0.25">
      <c r="C1496" s="19"/>
    </row>
    <row r="1497" spans="3:3" x14ac:dyDescent="0.25">
      <c r="C1497" s="19"/>
    </row>
    <row r="1498" spans="3:3" x14ac:dyDescent="0.25">
      <c r="C1498" s="19"/>
    </row>
    <row r="1499" spans="3:3" x14ac:dyDescent="0.25">
      <c r="C1499" s="19"/>
    </row>
    <row r="1500" spans="3:3" x14ac:dyDescent="0.25">
      <c r="C1500" s="19"/>
    </row>
    <row r="1501" spans="3:3" x14ac:dyDescent="0.25">
      <c r="C1501" s="19"/>
    </row>
    <row r="1502" spans="3:3" x14ac:dyDescent="0.25">
      <c r="C1502" s="19"/>
    </row>
    <row r="1503" spans="3:3" x14ac:dyDescent="0.25">
      <c r="C1503" s="19"/>
    </row>
    <row r="1504" spans="3:3" x14ac:dyDescent="0.25">
      <c r="C1504" s="19"/>
    </row>
    <row r="1505" spans="3:3" x14ac:dyDescent="0.25">
      <c r="C1505" s="19"/>
    </row>
    <row r="1506" spans="3:3" x14ac:dyDescent="0.25">
      <c r="C1506" s="19"/>
    </row>
    <row r="1507" spans="3:3" x14ac:dyDescent="0.25">
      <c r="C1507" s="19"/>
    </row>
    <row r="1508" spans="3:3" x14ac:dyDescent="0.25">
      <c r="C1508" s="19"/>
    </row>
    <row r="1509" spans="3:3" x14ac:dyDescent="0.25">
      <c r="C1509" s="19"/>
    </row>
    <row r="1510" spans="3:3" x14ac:dyDescent="0.25">
      <c r="C1510" s="19"/>
    </row>
    <row r="1511" spans="3:3" x14ac:dyDescent="0.25">
      <c r="C1511" s="19"/>
    </row>
    <row r="1512" spans="3:3" x14ac:dyDescent="0.25">
      <c r="C1512" s="19"/>
    </row>
    <row r="1513" spans="3:3" x14ac:dyDescent="0.25">
      <c r="C1513" s="19"/>
    </row>
    <row r="1514" spans="3:3" x14ac:dyDescent="0.25">
      <c r="C1514" s="19"/>
    </row>
    <row r="1515" spans="3:3" x14ac:dyDescent="0.25">
      <c r="C1515" s="19"/>
    </row>
    <row r="1516" spans="3:3" x14ac:dyDescent="0.25">
      <c r="C1516" s="19"/>
    </row>
    <row r="1517" spans="3:3" x14ac:dyDescent="0.25">
      <c r="C1517" s="19"/>
    </row>
    <row r="1518" spans="3:3" x14ac:dyDescent="0.25">
      <c r="C1518" s="19"/>
    </row>
    <row r="1519" spans="3:3" x14ac:dyDescent="0.25">
      <c r="C1519" s="19"/>
    </row>
    <row r="1520" spans="3:3" x14ac:dyDescent="0.25">
      <c r="C1520" s="19"/>
    </row>
    <row r="1521" spans="3:3" x14ac:dyDescent="0.25">
      <c r="C1521" s="19"/>
    </row>
    <row r="1522" spans="3:3" x14ac:dyDescent="0.25">
      <c r="C1522" s="19"/>
    </row>
    <row r="1523" spans="3:3" x14ac:dyDescent="0.25">
      <c r="C1523" s="19"/>
    </row>
    <row r="1524" spans="3:3" x14ac:dyDescent="0.25">
      <c r="C1524" s="19"/>
    </row>
    <row r="1525" spans="3:3" x14ac:dyDescent="0.25">
      <c r="C1525" s="19"/>
    </row>
    <row r="1526" spans="3:3" x14ac:dyDescent="0.25">
      <c r="C1526" s="19"/>
    </row>
    <row r="1527" spans="3:3" x14ac:dyDescent="0.25">
      <c r="C1527" s="19"/>
    </row>
    <row r="1528" spans="3:3" x14ac:dyDescent="0.25">
      <c r="C1528" s="19"/>
    </row>
    <row r="1529" spans="3:3" x14ac:dyDescent="0.25">
      <c r="C1529" s="19"/>
    </row>
    <row r="1530" spans="3:3" x14ac:dyDescent="0.25">
      <c r="C1530" s="19"/>
    </row>
    <row r="1531" spans="3:3" x14ac:dyDescent="0.25">
      <c r="C1531" s="19"/>
    </row>
    <row r="1532" spans="3:3" x14ac:dyDescent="0.25">
      <c r="C1532" s="19"/>
    </row>
    <row r="1533" spans="3:3" x14ac:dyDescent="0.25">
      <c r="C1533" s="19"/>
    </row>
    <row r="1534" spans="3:3" x14ac:dyDescent="0.25">
      <c r="C1534" s="19"/>
    </row>
    <row r="1535" spans="3:3" x14ac:dyDescent="0.25">
      <c r="C1535" s="19"/>
    </row>
    <row r="1536" spans="3:3" x14ac:dyDescent="0.25">
      <c r="C1536" s="19"/>
    </row>
    <row r="1537" spans="3:3" x14ac:dyDescent="0.25">
      <c r="C1537" s="19"/>
    </row>
    <row r="1538" spans="3:3" x14ac:dyDescent="0.25">
      <c r="C1538" s="19"/>
    </row>
    <row r="1539" spans="3:3" x14ac:dyDescent="0.25">
      <c r="C1539" s="19"/>
    </row>
    <row r="1540" spans="3:3" x14ac:dyDescent="0.25">
      <c r="C1540" s="19"/>
    </row>
    <row r="1541" spans="3:3" x14ac:dyDescent="0.25">
      <c r="C1541" s="19"/>
    </row>
    <row r="1542" spans="3:3" x14ac:dyDescent="0.25">
      <c r="C1542" s="19"/>
    </row>
    <row r="1543" spans="3:3" x14ac:dyDescent="0.25">
      <c r="C1543" s="19"/>
    </row>
    <row r="1544" spans="3:3" x14ac:dyDescent="0.25">
      <c r="C1544" s="19"/>
    </row>
    <row r="1545" spans="3:3" x14ac:dyDescent="0.25">
      <c r="C1545" s="19"/>
    </row>
    <row r="1546" spans="3:3" x14ac:dyDescent="0.25">
      <c r="C1546" s="19"/>
    </row>
    <row r="1547" spans="3:3" x14ac:dyDescent="0.25">
      <c r="C1547" s="19"/>
    </row>
    <row r="1548" spans="3:3" x14ac:dyDescent="0.25">
      <c r="C1548" s="19"/>
    </row>
    <row r="1549" spans="3:3" x14ac:dyDescent="0.25">
      <c r="C1549" s="19"/>
    </row>
    <row r="1550" spans="3:3" x14ac:dyDescent="0.25">
      <c r="C1550" s="19"/>
    </row>
    <row r="1551" spans="3:3" x14ac:dyDescent="0.25">
      <c r="C1551" s="19"/>
    </row>
    <row r="1552" spans="3:3" x14ac:dyDescent="0.25">
      <c r="C1552" s="19"/>
    </row>
    <row r="1553" spans="3:3" x14ac:dyDescent="0.25">
      <c r="C1553" s="19"/>
    </row>
    <row r="1554" spans="3:3" x14ac:dyDescent="0.25">
      <c r="C1554" s="19"/>
    </row>
    <row r="1555" spans="3:3" x14ac:dyDescent="0.25">
      <c r="C1555" s="19"/>
    </row>
    <row r="1556" spans="3:3" x14ac:dyDescent="0.25">
      <c r="C1556" s="19"/>
    </row>
    <row r="1557" spans="3:3" x14ac:dyDescent="0.25">
      <c r="C1557" s="19"/>
    </row>
    <row r="1558" spans="3:3" x14ac:dyDescent="0.25">
      <c r="C1558" s="19"/>
    </row>
    <row r="1559" spans="3:3" x14ac:dyDescent="0.25">
      <c r="C1559" s="19"/>
    </row>
    <row r="1560" spans="3:3" x14ac:dyDescent="0.25">
      <c r="C1560" s="19"/>
    </row>
    <row r="1561" spans="3:3" x14ac:dyDescent="0.25">
      <c r="C1561" s="19"/>
    </row>
    <row r="1562" spans="3:3" x14ac:dyDescent="0.25">
      <c r="C1562" s="19"/>
    </row>
    <row r="1563" spans="3:3" x14ac:dyDescent="0.25">
      <c r="C1563" s="19"/>
    </row>
    <row r="1564" spans="3:3" x14ac:dyDescent="0.25">
      <c r="C1564" s="19"/>
    </row>
    <row r="1565" spans="3:3" x14ac:dyDescent="0.25">
      <c r="C1565" s="19"/>
    </row>
    <row r="1566" spans="3:3" x14ac:dyDescent="0.25">
      <c r="C1566" s="19"/>
    </row>
    <row r="1567" spans="3:3" x14ac:dyDescent="0.25">
      <c r="C1567" s="19"/>
    </row>
    <row r="1568" spans="3:3" x14ac:dyDescent="0.25">
      <c r="C1568" s="19"/>
    </row>
    <row r="1569" spans="3:3" x14ac:dyDescent="0.25">
      <c r="C1569" s="19"/>
    </row>
    <row r="1570" spans="3:3" x14ac:dyDescent="0.25">
      <c r="C1570" s="19"/>
    </row>
    <row r="1571" spans="3:3" x14ac:dyDescent="0.25">
      <c r="C1571" s="19"/>
    </row>
    <row r="1572" spans="3:3" x14ac:dyDescent="0.25">
      <c r="C1572" s="19"/>
    </row>
    <row r="1573" spans="3:3" x14ac:dyDescent="0.25">
      <c r="C1573" s="19"/>
    </row>
    <row r="1574" spans="3:3" x14ac:dyDescent="0.25">
      <c r="C1574" s="19"/>
    </row>
    <row r="1575" spans="3:3" x14ac:dyDescent="0.25">
      <c r="C1575" s="19"/>
    </row>
    <row r="1576" spans="3:3" x14ac:dyDescent="0.25">
      <c r="C1576" s="19"/>
    </row>
    <row r="1577" spans="3:3" x14ac:dyDescent="0.25">
      <c r="C1577" s="19"/>
    </row>
    <row r="1578" spans="3:3" x14ac:dyDescent="0.25">
      <c r="C1578" s="19"/>
    </row>
    <row r="1579" spans="3:3" x14ac:dyDescent="0.25">
      <c r="C1579" s="19"/>
    </row>
    <row r="1580" spans="3:3" x14ac:dyDescent="0.25">
      <c r="C1580" s="19"/>
    </row>
    <row r="1581" spans="3:3" x14ac:dyDescent="0.25">
      <c r="C1581" s="19"/>
    </row>
    <row r="1582" spans="3:3" x14ac:dyDescent="0.25">
      <c r="C1582" s="19"/>
    </row>
    <row r="1583" spans="3:3" x14ac:dyDescent="0.25">
      <c r="C1583" s="19"/>
    </row>
    <row r="1584" spans="3:3" x14ac:dyDescent="0.25">
      <c r="C1584" s="19"/>
    </row>
    <row r="1585" spans="3:3" x14ac:dyDescent="0.25">
      <c r="C1585" s="19"/>
    </row>
    <row r="1586" spans="3:3" x14ac:dyDescent="0.25">
      <c r="C1586" s="19"/>
    </row>
    <row r="1587" spans="3:3" x14ac:dyDescent="0.25">
      <c r="C1587" s="19"/>
    </row>
    <row r="1588" spans="3:3" x14ac:dyDescent="0.25">
      <c r="C1588" s="19"/>
    </row>
    <row r="1589" spans="3:3" x14ac:dyDescent="0.25">
      <c r="C1589" s="19"/>
    </row>
    <row r="1590" spans="3:3" x14ac:dyDescent="0.25">
      <c r="C1590" s="19"/>
    </row>
    <row r="1591" spans="3:3" x14ac:dyDescent="0.25">
      <c r="C1591" s="19"/>
    </row>
    <row r="1592" spans="3:3" x14ac:dyDescent="0.25">
      <c r="C1592" s="19"/>
    </row>
    <row r="1593" spans="3:3" x14ac:dyDescent="0.25">
      <c r="C1593" s="19"/>
    </row>
    <row r="1594" spans="3:3" x14ac:dyDescent="0.25">
      <c r="C1594" s="19"/>
    </row>
    <row r="1595" spans="3:3" x14ac:dyDescent="0.25">
      <c r="C1595" s="19"/>
    </row>
    <row r="1596" spans="3:3" x14ac:dyDescent="0.25">
      <c r="C1596" s="19"/>
    </row>
    <row r="1597" spans="3:3" x14ac:dyDescent="0.25">
      <c r="C1597" s="19"/>
    </row>
    <row r="1598" spans="3:3" x14ac:dyDescent="0.25">
      <c r="C1598" s="19"/>
    </row>
    <row r="1599" spans="3:3" x14ac:dyDescent="0.25">
      <c r="C1599" s="19"/>
    </row>
    <row r="1600" spans="3:3" x14ac:dyDescent="0.25">
      <c r="C1600" s="19"/>
    </row>
    <row r="1601" spans="3:3" x14ac:dyDescent="0.25">
      <c r="C1601" s="19"/>
    </row>
    <row r="1602" spans="3:3" x14ac:dyDescent="0.25">
      <c r="C1602" s="19"/>
    </row>
    <row r="1603" spans="3:3" x14ac:dyDescent="0.25">
      <c r="C1603" s="19"/>
    </row>
    <row r="1604" spans="3:3" x14ac:dyDescent="0.25">
      <c r="C1604" s="19"/>
    </row>
    <row r="1605" spans="3:3" x14ac:dyDescent="0.25">
      <c r="C1605" s="19"/>
    </row>
    <row r="1606" spans="3:3" x14ac:dyDescent="0.25">
      <c r="C1606" s="19"/>
    </row>
    <row r="1607" spans="3:3" x14ac:dyDescent="0.25">
      <c r="C1607" s="19"/>
    </row>
    <row r="1608" spans="3:3" x14ac:dyDescent="0.25">
      <c r="C1608" s="19"/>
    </row>
    <row r="1609" spans="3:3" x14ac:dyDescent="0.25">
      <c r="C1609" s="19"/>
    </row>
    <row r="1610" spans="3:3" x14ac:dyDescent="0.25">
      <c r="C1610" s="19"/>
    </row>
    <row r="1611" spans="3:3" x14ac:dyDescent="0.25">
      <c r="C1611" s="19"/>
    </row>
    <row r="1612" spans="3:3" x14ac:dyDescent="0.25">
      <c r="C1612" s="19"/>
    </row>
    <row r="1613" spans="3:3" x14ac:dyDescent="0.25">
      <c r="C1613" s="19"/>
    </row>
    <row r="1614" spans="3:3" x14ac:dyDescent="0.25">
      <c r="C1614" s="19"/>
    </row>
    <row r="1615" spans="3:3" x14ac:dyDescent="0.25">
      <c r="C1615" s="19"/>
    </row>
    <row r="1616" spans="3:3" x14ac:dyDescent="0.25">
      <c r="C1616" s="19"/>
    </row>
    <row r="1617" spans="3:3" x14ac:dyDescent="0.25">
      <c r="C1617" s="19"/>
    </row>
    <row r="1618" spans="3:3" x14ac:dyDescent="0.25">
      <c r="C1618" s="19"/>
    </row>
    <row r="1619" spans="3:3" x14ac:dyDescent="0.25">
      <c r="C1619" s="19"/>
    </row>
    <row r="1620" spans="3:3" x14ac:dyDescent="0.25">
      <c r="C1620" s="19"/>
    </row>
    <row r="1621" spans="3:3" x14ac:dyDescent="0.25">
      <c r="C1621" s="19"/>
    </row>
    <row r="1622" spans="3:3" x14ac:dyDescent="0.25">
      <c r="C1622" s="19"/>
    </row>
    <row r="1623" spans="3:3" x14ac:dyDescent="0.25">
      <c r="C1623" s="19"/>
    </row>
    <row r="1624" spans="3:3" x14ac:dyDescent="0.25">
      <c r="C1624" s="19"/>
    </row>
    <row r="1625" spans="3:3" x14ac:dyDescent="0.25">
      <c r="C1625" s="19"/>
    </row>
    <row r="1626" spans="3:3" x14ac:dyDescent="0.25">
      <c r="C1626" s="19"/>
    </row>
    <row r="1627" spans="3:3" x14ac:dyDescent="0.25">
      <c r="C1627" s="19"/>
    </row>
    <row r="1628" spans="3:3" x14ac:dyDescent="0.25">
      <c r="C1628" s="19"/>
    </row>
    <row r="1629" spans="3:3" x14ac:dyDescent="0.25">
      <c r="C1629" s="19"/>
    </row>
    <row r="1630" spans="3:3" x14ac:dyDescent="0.25">
      <c r="C1630" s="19"/>
    </row>
    <row r="1631" spans="3:3" x14ac:dyDescent="0.25">
      <c r="C1631" s="19"/>
    </row>
    <row r="1632" spans="3:3" x14ac:dyDescent="0.25">
      <c r="C1632" s="19"/>
    </row>
    <row r="1633" spans="3:3" x14ac:dyDescent="0.25">
      <c r="C1633" s="19"/>
    </row>
    <row r="1634" spans="3:3" x14ac:dyDescent="0.25">
      <c r="C1634" s="19"/>
    </row>
    <row r="1635" spans="3:3" x14ac:dyDescent="0.25">
      <c r="C1635" s="19"/>
    </row>
    <row r="1636" spans="3:3" x14ac:dyDescent="0.25">
      <c r="C1636" s="19"/>
    </row>
    <row r="1637" spans="3:3" x14ac:dyDescent="0.25">
      <c r="C1637" s="19"/>
    </row>
    <row r="1638" spans="3:3" x14ac:dyDescent="0.25">
      <c r="C1638" s="19"/>
    </row>
    <row r="1639" spans="3:3" x14ac:dyDescent="0.25">
      <c r="C1639" s="19"/>
    </row>
    <row r="1640" spans="3:3" x14ac:dyDescent="0.25">
      <c r="C1640" s="19"/>
    </row>
    <row r="1641" spans="3:3" x14ac:dyDescent="0.25">
      <c r="C1641" s="19"/>
    </row>
    <row r="1642" spans="3:3" x14ac:dyDescent="0.25">
      <c r="C1642" s="19"/>
    </row>
    <row r="1643" spans="3:3" x14ac:dyDescent="0.25">
      <c r="C1643" s="19"/>
    </row>
    <row r="1644" spans="3:3" x14ac:dyDescent="0.25">
      <c r="C1644" s="19"/>
    </row>
    <row r="1645" spans="3:3" x14ac:dyDescent="0.25">
      <c r="C1645" s="19"/>
    </row>
    <row r="1646" spans="3:3" x14ac:dyDescent="0.25">
      <c r="C1646" s="19"/>
    </row>
    <row r="1647" spans="3:3" x14ac:dyDescent="0.25">
      <c r="C1647" s="19"/>
    </row>
    <row r="1648" spans="3:3" x14ac:dyDescent="0.25">
      <c r="C1648" s="19"/>
    </row>
    <row r="1649" spans="3:3" x14ac:dyDescent="0.25">
      <c r="C1649" s="19"/>
    </row>
    <row r="1650" spans="3:3" x14ac:dyDescent="0.25">
      <c r="C1650" s="19"/>
    </row>
    <row r="1651" spans="3:3" x14ac:dyDescent="0.25">
      <c r="C1651" s="19"/>
    </row>
    <row r="1652" spans="3:3" x14ac:dyDescent="0.25">
      <c r="C1652" s="19"/>
    </row>
    <row r="1653" spans="3:3" x14ac:dyDescent="0.25">
      <c r="C1653" s="19"/>
    </row>
    <row r="1654" spans="3:3" x14ac:dyDescent="0.25">
      <c r="C1654" s="19"/>
    </row>
    <row r="1655" spans="3:3" x14ac:dyDescent="0.25">
      <c r="C1655" s="19"/>
    </row>
    <row r="1656" spans="3:3" x14ac:dyDescent="0.25">
      <c r="C1656" s="19"/>
    </row>
    <row r="1657" spans="3:3" x14ac:dyDescent="0.25">
      <c r="C1657" s="19"/>
    </row>
    <row r="1658" spans="3:3" x14ac:dyDescent="0.25">
      <c r="C1658" s="19"/>
    </row>
    <row r="1659" spans="3:3" x14ac:dyDescent="0.25">
      <c r="C1659" s="19"/>
    </row>
    <row r="1660" spans="3:3" x14ac:dyDescent="0.25">
      <c r="C1660" s="19"/>
    </row>
    <row r="1661" spans="3:3" x14ac:dyDescent="0.25">
      <c r="C1661" s="19"/>
    </row>
    <row r="1662" spans="3:3" x14ac:dyDescent="0.25">
      <c r="C1662" s="19"/>
    </row>
    <row r="1663" spans="3:3" x14ac:dyDescent="0.25">
      <c r="C1663" s="19"/>
    </row>
    <row r="1664" spans="3:3" x14ac:dyDescent="0.25">
      <c r="C1664" s="19"/>
    </row>
    <row r="1665" spans="3:3" x14ac:dyDescent="0.25">
      <c r="C1665" s="19"/>
    </row>
    <row r="1666" spans="3:3" x14ac:dyDescent="0.25">
      <c r="C1666" s="19"/>
    </row>
    <row r="1667" spans="3:3" x14ac:dyDescent="0.25">
      <c r="C1667" s="19"/>
    </row>
    <row r="1668" spans="3:3" x14ac:dyDescent="0.25">
      <c r="C1668" s="19"/>
    </row>
    <row r="1669" spans="3:3" x14ac:dyDescent="0.25">
      <c r="C1669" s="19"/>
    </row>
    <row r="1670" spans="3:3" x14ac:dyDescent="0.25">
      <c r="C1670" s="19"/>
    </row>
    <row r="1671" spans="3:3" x14ac:dyDescent="0.25">
      <c r="C1671" s="19"/>
    </row>
    <row r="1672" spans="3:3" x14ac:dyDescent="0.25">
      <c r="C1672" s="19"/>
    </row>
    <row r="1673" spans="3:3" x14ac:dyDescent="0.25">
      <c r="C1673" s="19"/>
    </row>
    <row r="1674" spans="3:3" x14ac:dyDescent="0.25">
      <c r="C1674" s="19"/>
    </row>
    <row r="1675" spans="3:3" x14ac:dyDescent="0.25">
      <c r="C1675" s="19"/>
    </row>
    <row r="1676" spans="3:3" x14ac:dyDescent="0.25">
      <c r="C1676" s="19"/>
    </row>
    <row r="1677" spans="3:3" x14ac:dyDescent="0.25">
      <c r="C1677" s="19"/>
    </row>
    <row r="1678" spans="3:3" x14ac:dyDescent="0.25">
      <c r="C1678" s="19"/>
    </row>
    <row r="1679" spans="3:3" x14ac:dyDescent="0.25">
      <c r="C1679" s="19"/>
    </row>
    <row r="1680" spans="3:3" x14ac:dyDescent="0.25">
      <c r="C1680" s="19"/>
    </row>
    <row r="1681" spans="3:3" x14ac:dyDescent="0.25">
      <c r="C1681" s="19"/>
    </row>
    <row r="1682" spans="3:3" x14ac:dyDescent="0.25">
      <c r="C1682" s="19"/>
    </row>
    <row r="1683" spans="3:3" x14ac:dyDescent="0.25">
      <c r="C1683" s="19"/>
    </row>
    <row r="1684" spans="3:3" x14ac:dyDescent="0.25">
      <c r="C1684" s="19"/>
    </row>
    <row r="1685" spans="3:3" x14ac:dyDescent="0.25">
      <c r="C1685" s="19"/>
    </row>
    <row r="1686" spans="3:3" x14ac:dyDescent="0.25">
      <c r="C1686" s="19"/>
    </row>
    <row r="1687" spans="3:3" x14ac:dyDescent="0.25">
      <c r="C1687" s="19"/>
    </row>
    <row r="1688" spans="3:3" x14ac:dyDescent="0.25">
      <c r="C1688" s="19"/>
    </row>
    <row r="1689" spans="3:3" x14ac:dyDescent="0.25">
      <c r="C1689" s="19"/>
    </row>
    <row r="1690" spans="3:3" x14ac:dyDescent="0.25">
      <c r="C1690" s="19"/>
    </row>
    <row r="1691" spans="3:3" x14ac:dyDescent="0.25">
      <c r="C1691" s="19"/>
    </row>
    <row r="1692" spans="3:3" x14ac:dyDescent="0.25">
      <c r="C1692" s="19"/>
    </row>
    <row r="1693" spans="3:3" x14ac:dyDescent="0.25">
      <c r="C1693" s="19"/>
    </row>
    <row r="1694" spans="3:3" x14ac:dyDescent="0.25">
      <c r="C1694" s="19"/>
    </row>
    <row r="1695" spans="3:3" x14ac:dyDescent="0.25">
      <c r="C1695" s="19"/>
    </row>
    <row r="1696" spans="3:3" x14ac:dyDescent="0.25">
      <c r="C1696" s="19"/>
    </row>
    <row r="1697" spans="3:3" x14ac:dyDescent="0.25">
      <c r="C1697" s="19"/>
    </row>
    <row r="1698" spans="3:3" x14ac:dyDescent="0.25">
      <c r="C1698" s="19"/>
    </row>
    <row r="1699" spans="3:3" x14ac:dyDescent="0.25">
      <c r="C1699" s="19"/>
    </row>
    <row r="1700" spans="3:3" x14ac:dyDescent="0.25">
      <c r="C1700" s="19"/>
    </row>
    <row r="1701" spans="3:3" x14ac:dyDescent="0.25">
      <c r="C1701" s="19"/>
    </row>
    <row r="1702" spans="3:3" x14ac:dyDescent="0.25">
      <c r="C1702" s="19"/>
    </row>
    <row r="1703" spans="3:3" x14ac:dyDescent="0.25">
      <c r="C1703" s="19"/>
    </row>
    <row r="1704" spans="3:3" x14ac:dyDescent="0.25">
      <c r="C1704" s="19"/>
    </row>
    <row r="1705" spans="3:3" x14ac:dyDescent="0.25">
      <c r="C1705" s="19"/>
    </row>
    <row r="1706" spans="3:3" x14ac:dyDescent="0.25">
      <c r="C1706" s="19"/>
    </row>
    <row r="1707" spans="3:3" x14ac:dyDescent="0.25">
      <c r="C1707" s="19"/>
    </row>
    <row r="1708" spans="3:3" x14ac:dyDescent="0.25">
      <c r="C1708" s="19"/>
    </row>
    <row r="1709" spans="3:3" x14ac:dyDescent="0.25">
      <c r="C1709" s="19"/>
    </row>
    <row r="1710" spans="3:3" x14ac:dyDescent="0.25">
      <c r="C1710" s="19"/>
    </row>
    <row r="1711" spans="3:3" x14ac:dyDescent="0.25">
      <c r="C1711" s="19"/>
    </row>
    <row r="1712" spans="3:3" x14ac:dyDescent="0.25">
      <c r="C1712" s="19"/>
    </row>
    <row r="1713" spans="3:3" x14ac:dyDescent="0.25">
      <c r="C1713" s="19"/>
    </row>
    <row r="1714" spans="3:3" x14ac:dyDescent="0.25">
      <c r="C1714" s="19"/>
    </row>
    <row r="1715" spans="3:3" x14ac:dyDescent="0.25">
      <c r="C1715" s="19"/>
    </row>
    <row r="1716" spans="3:3" x14ac:dyDescent="0.25">
      <c r="C1716" s="19"/>
    </row>
    <row r="1717" spans="3:3" x14ac:dyDescent="0.25">
      <c r="C1717" s="19"/>
    </row>
    <row r="1718" spans="3:3" x14ac:dyDescent="0.25">
      <c r="C1718" s="19"/>
    </row>
    <row r="1719" spans="3:3" x14ac:dyDescent="0.25">
      <c r="C1719" s="19"/>
    </row>
    <row r="1720" spans="3:3" x14ac:dyDescent="0.25">
      <c r="C1720" s="19"/>
    </row>
    <row r="1721" spans="3:3" x14ac:dyDescent="0.25">
      <c r="C1721" s="19"/>
    </row>
    <row r="1722" spans="3:3" x14ac:dyDescent="0.25">
      <c r="C1722" s="19"/>
    </row>
    <row r="1723" spans="3:3" x14ac:dyDescent="0.25">
      <c r="C1723" s="19"/>
    </row>
    <row r="1724" spans="3:3" x14ac:dyDescent="0.25">
      <c r="C1724" s="19"/>
    </row>
    <row r="1725" spans="3:3" x14ac:dyDescent="0.25">
      <c r="C1725" s="19"/>
    </row>
    <row r="1726" spans="3:3" x14ac:dyDescent="0.25">
      <c r="C1726" s="19"/>
    </row>
    <row r="1727" spans="3:3" x14ac:dyDescent="0.25">
      <c r="C1727" s="19"/>
    </row>
    <row r="1728" spans="3:3" x14ac:dyDescent="0.25">
      <c r="C1728" s="19"/>
    </row>
    <row r="1729" spans="3:3" x14ac:dyDescent="0.25">
      <c r="C1729" s="19"/>
    </row>
    <row r="1730" spans="3:3" x14ac:dyDescent="0.25">
      <c r="C1730" s="19"/>
    </row>
    <row r="1731" spans="3:3" x14ac:dyDescent="0.25">
      <c r="C1731" s="19"/>
    </row>
    <row r="1732" spans="3:3" x14ac:dyDescent="0.25">
      <c r="C1732" s="19"/>
    </row>
    <row r="1733" spans="3:3" x14ac:dyDescent="0.25">
      <c r="C1733" s="19"/>
    </row>
    <row r="1734" spans="3:3" x14ac:dyDescent="0.25">
      <c r="C1734" s="19"/>
    </row>
    <row r="1735" spans="3:3" x14ac:dyDescent="0.25">
      <c r="C1735" s="19"/>
    </row>
    <row r="1736" spans="3:3" x14ac:dyDescent="0.25">
      <c r="C1736" s="19"/>
    </row>
    <row r="1737" spans="3:3" x14ac:dyDescent="0.25">
      <c r="C1737" s="19"/>
    </row>
    <row r="1738" spans="3:3" x14ac:dyDescent="0.25">
      <c r="C1738" s="19"/>
    </row>
    <row r="1739" spans="3:3" x14ac:dyDescent="0.25">
      <c r="C1739" s="19"/>
    </row>
    <row r="1740" spans="3:3" x14ac:dyDescent="0.25">
      <c r="C1740" s="19"/>
    </row>
    <row r="1741" spans="3:3" x14ac:dyDescent="0.25">
      <c r="C1741" s="19"/>
    </row>
    <row r="1742" spans="3:3" x14ac:dyDescent="0.25">
      <c r="C1742" s="19"/>
    </row>
    <row r="1743" spans="3:3" x14ac:dyDescent="0.25">
      <c r="C1743" s="19"/>
    </row>
    <row r="1744" spans="3:3" x14ac:dyDescent="0.25">
      <c r="C1744" s="19"/>
    </row>
    <row r="1745" spans="3:3" x14ac:dyDescent="0.25">
      <c r="C1745" s="19"/>
    </row>
    <row r="1746" spans="3:3" x14ac:dyDescent="0.25">
      <c r="C1746" s="19"/>
    </row>
    <row r="1747" spans="3:3" x14ac:dyDescent="0.25">
      <c r="C1747" s="19"/>
    </row>
    <row r="1748" spans="3:3" x14ac:dyDescent="0.25">
      <c r="C1748" s="19"/>
    </row>
    <row r="1749" spans="3:3" x14ac:dyDescent="0.25">
      <c r="C1749" s="19"/>
    </row>
    <row r="1750" spans="3:3" x14ac:dyDescent="0.25">
      <c r="C1750" s="19"/>
    </row>
    <row r="1751" spans="3:3" x14ac:dyDescent="0.25">
      <c r="C1751" s="19"/>
    </row>
    <row r="1752" spans="3:3" x14ac:dyDescent="0.25">
      <c r="C1752" s="19"/>
    </row>
    <row r="1753" spans="3:3" x14ac:dyDescent="0.25">
      <c r="C1753" s="19"/>
    </row>
    <row r="1754" spans="3:3" x14ac:dyDescent="0.25">
      <c r="C1754" s="19"/>
    </row>
    <row r="1755" spans="3:3" x14ac:dyDescent="0.25">
      <c r="C1755" s="19"/>
    </row>
    <row r="1756" spans="3:3" x14ac:dyDescent="0.25">
      <c r="C1756" s="19"/>
    </row>
    <row r="1757" spans="3:3" x14ac:dyDescent="0.25">
      <c r="C1757" s="19"/>
    </row>
    <row r="1758" spans="3:3" x14ac:dyDescent="0.25">
      <c r="C1758" s="19"/>
    </row>
    <row r="1759" spans="3:3" x14ac:dyDescent="0.25">
      <c r="C1759" s="19"/>
    </row>
    <row r="1760" spans="3:3" x14ac:dyDescent="0.25">
      <c r="C1760" s="19"/>
    </row>
    <row r="1761" spans="3:3" x14ac:dyDescent="0.25">
      <c r="C1761" s="19"/>
    </row>
    <row r="1762" spans="3:3" x14ac:dyDescent="0.25">
      <c r="C1762" s="19"/>
    </row>
    <row r="1763" spans="3:3" x14ac:dyDescent="0.25">
      <c r="C1763" s="19"/>
    </row>
    <row r="1764" spans="3:3" x14ac:dyDescent="0.25">
      <c r="C1764" s="19"/>
    </row>
    <row r="1765" spans="3:3" x14ac:dyDescent="0.25">
      <c r="C1765" s="19"/>
    </row>
    <row r="1766" spans="3:3" x14ac:dyDescent="0.25">
      <c r="C1766" s="19"/>
    </row>
    <row r="1767" spans="3:3" x14ac:dyDescent="0.25">
      <c r="C1767" s="19"/>
    </row>
    <row r="1768" spans="3:3" x14ac:dyDescent="0.25">
      <c r="C1768" s="19"/>
    </row>
    <row r="1769" spans="3:3" x14ac:dyDescent="0.25">
      <c r="C1769" s="19"/>
    </row>
    <row r="1770" spans="3:3" x14ac:dyDescent="0.25">
      <c r="C1770" s="19"/>
    </row>
    <row r="1771" spans="3:3" x14ac:dyDescent="0.25">
      <c r="C1771" s="19"/>
    </row>
    <row r="1772" spans="3:3" x14ac:dyDescent="0.25">
      <c r="C1772" s="19"/>
    </row>
    <row r="1773" spans="3:3" x14ac:dyDescent="0.25">
      <c r="C1773" s="19"/>
    </row>
    <row r="1774" spans="3:3" x14ac:dyDescent="0.25">
      <c r="C1774" s="19"/>
    </row>
    <row r="1775" spans="3:3" x14ac:dyDescent="0.25">
      <c r="C1775" s="19"/>
    </row>
    <row r="1776" spans="3:3" x14ac:dyDescent="0.25">
      <c r="C1776" s="19"/>
    </row>
    <row r="1777" spans="3:3" x14ac:dyDescent="0.25">
      <c r="C1777" s="19"/>
    </row>
    <row r="1778" spans="3:3" x14ac:dyDescent="0.25">
      <c r="C1778" s="19"/>
    </row>
    <row r="1779" spans="3:3" x14ac:dyDescent="0.25">
      <c r="C1779" s="19"/>
    </row>
    <row r="1780" spans="3:3" x14ac:dyDescent="0.25">
      <c r="C1780" s="19"/>
    </row>
    <row r="1781" spans="3:3" x14ac:dyDescent="0.25">
      <c r="C1781" s="19"/>
    </row>
    <row r="1782" spans="3:3" x14ac:dyDescent="0.25">
      <c r="C1782" s="19"/>
    </row>
    <row r="1783" spans="3:3" x14ac:dyDescent="0.25">
      <c r="C1783" s="19"/>
    </row>
    <row r="1784" spans="3:3" x14ac:dyDescent="0.25">
      <c r="C1784" s="19"/>
    </row>
    <row r="1785" spans="3:3" x14ac:dyDescent="0.25">
      <c r="C1785" s="19"/>
    </row>
    <row r="1786" spans="3:3" x14ac:dyDescent="0.25">
      <c r="C1786" s="19"/>
    </row>
    <row r="1787" spans="3:3" x14ac:dyDescent="0.25">
      <c r="C1787" s="19"/>
    </row>
    <row r="1788" spans="3:3" x14ac:dyDescent="0.25">
      <c r="C1788" s="19"/>
    </row>
    <row r="1789" spans="3:3" x14ac:dyDescent="0.25">
      <c r="C1789" s="19"/>
    </row>
    <row r="1790" spans="3:3" x14ac:dyDescent="0.25">
      <c r="C1790" s="19"/>
    </row>
    <row r="1791" spans="3:3" x14ac:dyDescent="0.25">
      <c r="C1791" s="19"/>
    </row>
    <row r="1792" spans="3:3" x14ac:dyDescent="0.25">
      <c r="C1792" s="19"/>
    </row>
    <row r="1793" spans="3:3" x14ac:dyDescent="0.25">
      <c r="C1793" s="19"/>
    </row>
    <row r="1794" spans="3:3" x14ac:dyDescent="0.25">
      <c r="C1794" s="19"/>
    </row>
    <row r="1795" spans="3:3" x14ac:dyDescent="0.25">
      <c r="C1795" s="19"/>
    </row>
    <row r="1796" spans="3:3" x14ac:dyDescent="0.25">
      <c r="C1796" s="19"/>
    </row>
    <row r="1797" spans="3:3" x14ac:dyDescent="0.25">
      <c r="C1797" s="19"/>
    </row>
    <row r="1798" spans="3:3" x14ac:dyDescent="0.25">
      <c r="C1798" s="19"/>
    </row>
    <row r="1799" spans="3:3" x14ac:dyDescent="0.25">
      <c r="C1799" s="19"/>
    </row>
    <row r="1800" spans="3:3" x14ac:dyDescent="0.25">
      <c r="C1800" s="19"/>
    </row>
    <row r="1801" spans="3:3" x14ac:dyDescent="0.25">
      <c r="C1801" s="19"/>
    </row>
    <row r="1802" spans="3:3" x14ac:dyDescent="0.25">
      <c r="C1802" s="19"/>
    </row>
    <row r="1803" spans="3:3" x14ac:dyDescent="0.25">
      <c r="C1803" s="19"/>
    </row>
    <row r="1804" spans="3:3" x14ac:dyDescent="0.25">
      <c r="C1804" s="19"/>
    </row>
    <row r="1805" spans="3:3" x14ac:dyDescent="0.25">
      <c r="C1805" s="19"/>
    </row>
    <row r="1806" spans="3:3" x14ac:dyDescent="0.25">
      <c r="C1806" s="19"/>
    </row>
    <row r="1807" spans="3:3" x14ac:dyDescent="0.25">
      <c r="C1807" s="19"/>
    </row>
    <row r="1808" spans="3:3" x14ac:dyDescent="0.25">
      <c r="C1808" s="19"/>
    </row>
    <row r="1809" spans="3:3" x14ac:dyDescent="0.25">
      <c r="C1809" s="19"/>
    </row>
    <row r="1810" spans="3:3" x14ac:dyDescent="0.25">
      <c r="C1810" s="19"/>
    </row>
    <row r="1811" spans="3:3" x14ac:dyDescent="0.25">
      <c r="C1811" s="19"/>
    </row>
    <row r="1812" spans="3:3" x14ac:dyDescent="0.25">
      <c r="C1812" s="19"/>
    </row>
    <row r="1813" spans="3:3" x14ac:dyDescent="0.25">
      <c r="C1813" s="19"/>
    </row>
    <row r="1814" spans="3:3" x14ac:dyDescent="0.25">
      <c r="C1814" s="19"/>
    </row>
    <row r="1815" spans="3:3" x14ac:dyDescent="0.25">
      <c r="C1815" s="19"/>
    </row>
    <row r="1816" spans="3:3" x14ac:dyDescent="0.25">
      <c r="C1816" s="19"/>
    </row>
    <row r="1817" spans="3:3" x14ac:dyDescent="0.25">
      <c r="C1817" s="19"/>
    </row>
    <row r="1818" spans="3:3" x14ac:dyDescent="0.25">
      <c r="C1818" s="19"/>
    </row>
    <row r="1819" spans="3:3" x14ac:dyDescent="0.25">
      <c r="C1819" s="19"/>
    </row>
    <row r="1820" spans="3:3" x14ac:dyDescent="0.25">
      <c r="C1820" s="19"/>
    </row>
    <row r="1821" spans="3:3" x14ac:dyDescent="0.25">
      <c r="C1821" s="19"/>
    </row>
    <row r="1822" spans="3:3" x14ac:dyDescent="0.25">
      <c r="C1822" s="19"/>
    </row>
    <row r="1823" spans="3:3" x14ac:dyDescent="0.25">
      <c r="C1823" s="19"/>
    </row>
    <row r="1824" spans="3:3" x14ac:dyDescent="0.25">
      <c r="C1824" s="19"/>
    </row>
    <row r="1825" spans="3:3" x14ac:dyDescent="0.25">
      <c r="C1825" s="19"/>
    </row>
    <row r="1826" spans="3:3" x14ac:dyDescent="0.25">
      <c r="C1826" s="19"/>
    </row>
    <row r="1827" spans="3:3" x14ac:dyDescent="0.25">
      <c r="C1827" s="19"/>
    </row>
    <row r="1828" spans="3:3" x14ac:dyDescent="0.25">
      <c r="C1828" s="19"/>
    </row>
    <row r="1829" spans="3:3" x14ac:dyDescent="0.25">
      <c r="C1829" s="19"/>
    </row>
    <row r="1830" spans="3:3" x14ac:dyDescent="0.25">
      <c r="C1830" s="19"/>
    </row>
    <row r="1831" spans="3:3" x14ac:dyDescent="0.25">
      <c r="C1831" s="19"/>
    </row>
    <row r="1832" spans="3:3" x14ac:dyDescent="0.25">
      <c r="C1832" s="19"/>
    </row>
    <row r="1833" spans="3:3" x14ac:dyDescent="0.25">
      <c r="C1833" s="19"/>
    </row>
    <row r="1834" spans="3:3" x14ac:dyDescent="0.25">
      <c r="C1834" s="19"/>
    </row>
    <row r="1835" spans="3:3" x14ac:dyDescent="0.25">
      <c r="C1835" s="19"/>
    </row>
    <row r="1836" spans="3:3" x14ac:dyDescent="0.25">
      <c r="C1836" s="19"/>
    </row>
    <row r="1837" spans="3:3" x14ac:dyDescent="0.25">
      <c r="C1837" s="19"/>
    </row>
    <row r="1838" spans="3:3" x14ac:dyDescent="0.25">
      <c r="C1838" s="19"/>
    </row>
    <row r="1839" spans="3:3" x14ac:dyDescent="0.25">
      <c r="C1839" s="19"/>
    </row>
    <row r="1840" spans="3:3" x14ac:dyDescent="0.25">
      <c r="C1840" s="19"/>
    </row>
    <row r="1841" spans="3:3" x14ac:dyDescent="0.25">
      <c r="C1841" s="19"/>
    </row>
    <row r="1842" spans="3:3" x14ac:dyDescent="0.25">
      <c r="C1842" s="19"/>
    </row>
    <row r="1843" spans="3:3" x14ac:dyDescent="0.25">
      <c r="C1843" s="19"/>
    </row>
    <row r="1844" spans="3:3" x14ac:dyDescent="0.25">
      <c r="C1844" s="19"/>
    </row>
    <row r="1845" spans="3:3" x14ac:dyDescent="0.25">
      <c r="C1845" s="19"/>
    </row>
    <row r="1846" spans="3:3" x14ac:dyDescent="0.25">
      <c r="C1846" s="19"/>
    </row>
    <row r="1847" spans="3:3" x14ac:dyDescent="0.25">
      <c r="C1847" s="19"/>
    </row>
    <row r="1848" spans="3:3" x14ac:dyDescent="0.25">
      <c r="C1848" s="19"/>
    </row>
    <row r="1849" spans="3:3" x14ac:dyDescent="0.25">
      <c r="C1849" s="19"/>
    </row>
    <row r="1850" spans="3:3" x14ac:dyDescent="0.25">
      <c r="C1850" s="19"/>
    </row>
    <row r="1851" spans="3:3" x14ac:dyDescent="0.25">
      <c r="C1851" s="19"/>
    </row>
    <row r="1852" spans="3:3" x14ac:dyDescent="0.25">
      <c r="C1852" s="19"/>
    </row>
    <row r="1853" spans="3:3" x14ac:dyDescent="0.25">
      <c r="C1853" s="19"/>
    </row>
    <row r="1854" spans="3:3" x14ac:dyDescent="0.25">
      <c r="C1854" s="19"/>
    </row>
    <row r="1855" spans="3:3" x14ac:dyDescent="0.25">
      <c r="C1855" s="19"/>
    </row>
    <row r="1856" spans="3:3" x14ac:dyDescent="0.25">
      <c r="C1856" s="19"/>
    </row>
    <row r="1857" spans="3:3" x14ac:dyDescent="0.25">
      <c r="C1857" s="19"/>
    </row>
    <row r="1858" spans="3:3" x14ac:dyDescent="0.25">
      <c r="C1858" s="19"/>
    </row>
    <row r="1859" spans="3:3" x14ac:dyDescent="0.25">
      <c r="C1859" s="19"/>
    </row>
    <row r="1860" spans="3:3" x14ac:dyDescent="0.25">
      <c r="C1860" s="19"/>
    </row>
    <row r="1861" spans="3:3" x14ac:dyDescent="0.25">
      <c r="C1861" s="19"/>
    </row>
    <row r="1862" spans="3:3" x14ac:dyDescent="0.25">
      <c r="C1862" s="19"/>
    </row>
    <row r="1863" spans="3:3" x14ac:dyDescent="0.25">
      <c r="C1863" s="19"/>
    </row>
    <row r="1864" spans="3:3" x14ac:dyDescent="0.25">
      <c r="C1864" s="19"/>
    </row>
    <row r="1865" spans="3:3" x14ac:dyDescent="0.25">
      <c r="C1865" s="19"/>
    </row>
    <row r="1866" spans="3:3" x14ac:dyDescent="0.25">
      <c r="C1866" s="19"/>
    </row>
    <row r="1867" spans="3:3" x14ac:dyDescent="0.25">
      <c r="C1867" s="19"/>
    </row>
    <row r="1868" spans="3:3" x14ac:dyDescent="0.25">
      <c r="C1868" s="19"/>
    </row>
    <row r="1869" spans="3:3" x14ac:dyDescent="0.25">
      <c r="C1869" s="19"/>
    </row>
    <row r="1870" spans="3:3" x14ac:dyDescent="0.25">
      <c r="C1870" s="19"/>
    </row>
    <row r="1871" spans="3:3" x14ac:dyDescent="0.25">
      <c r="C1871" s="19"/>
    </row>
    <row r="1872" spans="3:3" x14ac:dyDescent="0.25">
      <c r="C1872" s="19"/>
    </row>
    <row r="1873" spans="3:3" x14ac:dyDescent="0.25">
      <c r="C1873" s="19"/>
    </row>
    <row r="1874" spans="3:3" x14ac:dyDescent="0.25">
      <c r="C1874" s="19"/>
    </row>
    <row r="1875" spans="3:3" x14ac:dyDescent="0.25">
      <c r="C1875" s="19"/>
    </row>
    <row r="1876" spans="3:3" x14ac:dyDescent="0.25">
      <c r="C1876" s="19"/>
    </row>
    <row r="1877" spans="3:3" x14ac:dyDescent="0.25">
      <c r="C1877" s="19"/>
    </row>
    <row r="1878" spans="3:3" x14ac:dyDescent="0.25">
      <c r="C1878" s="19"/>
    </row>
    <row r="1879" spans="3:3" x14ac:dyDescent="0.25">
      <c r="C1879" s="19"/>
    </row>
    <row r="1880" spans="3:3" x14ac:dyDescent="0.25">
      <c r="C1880" s="19"/>
    </row>
    <row r="1881" spans="3:3" x14ac:dyDescent="0.25">
      <c r="C1881" s="19"/>
    </row>
    <row r="1882" spans="3:3" x14ac:dyDescent="0.25">
      <c r="C1882" s="19"/>
    </row>
    <row r="1883" spans="3:3" x14ac:dyDescent="0.25">
      <c r="C1883" s="19"/>
    </row>
    <row r="1884" spans="3:3" x14ac:dyDescent="0.25">
      <c r="C1884" s="19"/>
    </row>
    <row r="1885" spans="3:3" x14ac:dyDescent="0.25">
      <c r="C1885" s="19"/>
    </row>
    <row r="1886" spans="3:3" x14ac:dyDescent="0.25">
      <c r="C1886" s="19"/>
    </row>
    <row r="1887" spans="3:3" x14ac:dyDescent="0.25">
      <c r="C1887" s="19"/>
    </row>
    <row r="1888" spans="3:3" x14ac:dyDescent="0.25">
      <c r="C1888" s="19"/>
    </row>
    <row r="1889" spans="3:3" x14ac:dyDescent="0.25">
      <c r="C1889" s="19"/>
    </row>
    <row r="1890" spans="3:3" x14ac:dyDescent="0.25">
      <c r="C1890" s="19"/>
    </row>
    <row r="1891" spans="3:3" x14ac:dyDescent="0.25">
      <c r="C1891" s="19"/>
    </row>
    <row r="1892" spans="3:3" x14ac:dyDescent="0.25">
      <c r="C1892" s="19"/>
    </row>
    <row r="1893" spans="3:3" x14ac:dyDescent="0.25">
      <c r="C1893" s="19"/>
    </row>
    <row r="1894" spans="3:3" x14ac:dyDescent="0.25">
      <c r="C1894" s="19"/>
    </row>
    <row r="1895" spans="3:3" x14ac:dyDescent="0.25">
      <c r="C1895" s="19"/>
    </row>
    <row r="1896" spans="3:3" x14ac:dyDescent="0.25">
      <c r="C1896" s="19"/>
    </row>
    <row r="1897" spans="3:3" x14ac:dyDescent="0.25">
      <c r="C1897" s="19"/>
    </row>
    <row r="1898" spans="3:3" x14ac:dyDescent="0.25">
      <c r="C1898" s="19"/>
    </row>
    <row r="1899" spans="3:3" x14ac:dyDescent="0.25">
      <c r="C1899" s="19"/>
    </row>
    <row r="1900" spans="3:3" x14ac:dyDescent="0.25">
      <c r="C1900" s="19"/>
    </row>
    <row r="1901" spans="3:3" x14ac:dyDescent="0.25">
      <c r="C1901" s="19"/>
    </row>
    <row r="1902" spans="3:3" x14ac:dyDescent="0.25">
      <c r="C1902" s="19"/>
    </row>
    <row r="1903" spans="3:3" x14ac:dyDescent="0.25">
      <c r="C1903" s="19"/>
    </row>
    <row r="1904" spans="3:3" x14ac:dyDescent="0.25">
      <c r="C1904" s="19"/>
    </row>
    <row r="1905" spans="3:3" x14ac:dyDescent="0.25">
      <c r="C1905" s="19"/>
    </row>
    <row r="1906" spans="3:3" x14ac:dyDescent="0.25">
      <c r="C1906" s="19"/>
    </row>
    <row r="1907" spans="3:3" x14ac:dyDescent="0.25">
      <c r="C1907" s="19"/>
    </row>
    <row r="1908" spans="3:3" x14ac:dyDescent="0.25">
      <c r="C1908" s="19"/>
    </row>
    <row r="1909" spans="3:3" x14ac:dyDescent="0.25">
      <c r="C1909" s="19"/>
    </row>
    <row r="1910" spans="3:3" x14ac:dyDescent="0.25">
      <c r="C1910" s="19"/>
    </row>
    <row r="1911" spans="3:3" x14ac:dyDescent="0.25">
      <c r="C1911" s="19"/>
    </row>
    <row r="1912" spans="3:3" x14ac:dyDescent="0.25">
      <c r="C1912" s="19"/>
    </row>
    <row r="1913" spans="3:3" x14ac:dyDescent="0.25">
      <c r="C1913" s="19"/>
    </row>
    <row r="1914" spans="3:3" x14ac:dyDescent="0.25">
      <c r="C1914" s="19"/>
    </row>
    <row r="1915" spans="3:3" x14ac:dyDescent="0.25">
      <c r="C1915" s="19"/>
    </row>
    <row r="1916" spans="3:3" x14ac:dyDescent="0.25">
      <c r="C1916" s="19"/>
    </row>
    <row r="1917" spans="3:3" x14ac:dyDescent="0.25">
      <c r="C1917" s="19"/>
    </row>
    <row r="1918" spans="3:3" x14ac:dyDescent="0.25">
      <c r="C1918" s="19"/>
    </row>
    <row r="1919" spans="3:3" x14ac:dyDescent="0.25">
      <c r="C1919" s="19"/>
    </row>
    <row r="1920" spans="3:3" x14ac:dyDescent="0.25">
      <c r="C1920" s="19"/>
    </row>
    <row r="1921" spans="3:3" x14ac:dyDescent="0.25">
      <c r="C1921" s="19"/>
    </row>
    <row r="1922" spans="3:3" x14ac:dyDescent="0.25">
      <c r="C1922" s="19"/>
    </row>
    <row r="1923" spans="3:3" x14ac:dyDescent="0.25">
      <c r="C1923" s="19"/>
    </row>
    <row r="1924" spans="3:3" x14ac:dyDescent="0.25">
      <c r="C1924" s="19"/>
    </row>
    <row r="1925" spans="3:3" x14ac:dyDescent="0.25">
      <c r="C1925" s="19"/>
    </row>
    <row r="1926" spans="3:3" x14ac:dyDescent="0.25">
      <c r="C1926" s="19"/>
    </row>
    <row r="1927" spans="3:3" x14ac:dyDescent="0.25">
      <c r="C1927" s="19"/>
    </row>
    <row r="1928" spans="3:3" x14ac:dyDescent="0.25">
      <c r="C1928" s="19"/>
    </row>
    <row r="1929" spans="3:3" x14ac:dyDescent="0.25">
      <c r="C1929" s="19"/>
    </row>
    <row r="1930" spans="3:3" x14ac:dyDescent="0.25">
      <c r="C1930" s="19"/>
    </row>
    <row r="1931" spans="3:3" x14ac:dyDescent="0.25">
      <c r="C1931" s="19"/>
    </row>
    <row r="1932" spans="3:3" x14ac:dyDescent="0.25">
      <c r="C1932" s="19"/>
    </row>
    <row r="1933" spans="3:3" x14ac:dyDescent="0.25">
      <c r="C1933" s="19"/>
    </row>
    <row r="1934" spans="3:3" x14ac:dyDescent="0.25">
      <c r="C1934" s="19"/>
    </row>
    <row r="1935" spans="3:3" x14ac:dyDescent="0.25">
      <c r="C1935" s="19"/>
    </row>
    <row r="1936" spans="3:3" x14ac:dyDescent="0.25">
      <c r="C1936" s="19"/>
    </row>
    <row r="1937" spans="3:3" x14ac:dyDescent="0.25">
      <c r="C1937" s="19"/>
    </row>
    <row r="1938" spans="3:3" x14ac:dyDescent="0.25">
      <c r="C1938" s="19"/>
    </row>
    <row r="1939" spans="3:3" x14ac:dyDescent="0.25">
      <c r="C1939" s="19"/>
    </row>
    <row r="1940" spans="3:3" x14ac:dyDescent="0.25">
      <c r="C1940" s="19"/>
    </row>
    <row r="1941" spans="3:3" x14ac:dyDescent="0.25">
      <c r="C1941" s="19"/>
    </row>
    <row r="1942" spans="3:3" x14ac:dyDescent="0.25">
      <c r="C1942" s="19"/>
    </row>
    <row r="1943" spans="3:3" x14ac:dyDescent="0.25">
      <c r="C1943" s="19"/>
    </row>
    <row r="1944" spans="3:3" x14ac:dyDescent="0.25">
      <c r="C1944" s="19"/>
    </row>
    <row r="1945" spans="3:3" x14ac:dyDescent="0.25">
      <c r="C1945" s="19"/>
    </row>
    <row r="1946" spans="3:3" x14ac:dyDescent="0.25">
      <c r="C1946" s="19"/>
    </row>
    <row r="1947" spans="3:3" x14ac:dyDescent="0.25">
      <c r="C1947" s="19"/>
    </row>
    <row r="1948" spans="3:3" x14ac:dyDescent="0.25">
      <c r="C1948" s="19"/>
    </row>
    <row r="1949" spans="3:3" x14ac:dyDescent="0.25">
      <c r="C1949" s="19"/>
    </row>
    <row r="1950" spans="3:3" x14ac:dyDescent="0.25">
      <c r="C1950" s="19"/>
    </row>
    <row r="1951" spans="3:3" x14ac:dyDescent="0.25">
      <c r="C1951" s="19"/>
    </row>
    <row r="1952" spans="3:3" x14ac:dyDescent="0.25">
      <c r="C1952" s="19"/>
    </row>
    <row r="1953" spans="3:3" x14ac:dyDescent="0.25">
      <c r="C1953" s="19"/>
    </row>
    <row r="1954" spans="3:3" x14ac:dyDescent="0.25">
      <c r="C1954" s="19"/>
    </row>
    <row r="1955" spans="3:3" x14ac:dyDescent="0.25">
      <c r="C1955" s="19"/>
    </row>
    <row r="1956" spans="3:3" x14ac:dyDescent="0.25">
      <c r="C1956" s="19"/>
    </row>
    <row r="1957" spans="3:3" x14ac:dyDescent="0.25">
      <c r="C1957" s="19"/>
    </row>
    <row r="1958" spans="3:3" x14ac:dyDescent="0.25">
      <c r="C1958" s="19"/>
    </row>
    <row r="1959" spans="3:3" x14ac:dyDescent="0.25">
      <c r="C1959" s="19"/>
    </row>
    <row r="1960" spans="3:3" x14ac:dyDescent="0.25">
      <c r="C1960" s="19"/>
    </row>
    <row r="1961" spans="3:3" x14ac:dyDescent="0.25">
      <c r="C1961" s="19"/>
    </row>
    <row r="1962" spans="3:3" x14ac:dyDescent="0.25">
      <c r="C1962" s="19"/>
    </row>
    <row r="1963" spans="3:3" x14ac:dyDescent="0.25">
      <c r="C1963" s="19"/>
    </row>
    <row r="1964" spans="3:3" x14ac:dyDescent="0.25">
      <c r="C1964" s="19"/>
    </row>
    <row r="1965" spans="3:3" x14ac:dyDescent="0.25">
      <c r="C1965" s="19"/>
    </row>
    <row r="1966" spans="3:3" x14ac:dyDescent="0.25">
      <c r="C1966" s="19"/>
    </row>
    <row r="1967" spans="3:3" x14ac:dyDescent="0.25">
      <c r="C1967" s="19"/>
    </row>
    <row r="1968" spans="3:3" x14ac:dyDescent="0.25">
      <c r="C1968" s="19"/>
    </row>
    <row r="1969" spans="3:3" x14ac:dyDescent="0.25">
      <c r="C1969" s="19"/>
    </row>
    <row r="1970" spans="3:3" x14ac:dyDescent="0.25">
      <c r="C1970" s="19"/>
    </row>
    <row r="1971" spans="3:3" x14ac:dyDescent="0.25">
      <c r="C1971" s="19"/>
    </row>
    <row r="1972" spans="3:3" x14ac:dyDescent="0.25">
      <c r="C1972" s="19"/>
    </row>
    <row r="1973" spans="3:3" x14ac:dyDescent="0.25">
      <c r="C1973" s="19"/>
    </row>
    <row r="1974" spans="3:3" x14ac:dyDescent="0.25">
      <c r="C1974" s="19"/>
    </row>
    <row r="1975" spans="3:3" x14ac:dyDescent="0.25">
      <c r="C1975" s="19"/>
    </row>
    <row r="1976" spans="3:3" x14ac:dyDescent="0.25">
      <c r="C1976" s="19"/>
    </row>
    <row r="1977" spans="3:3" x14ac:dyDescent="0.25">
      <c r="C1977" s="19"/>
    </row>
    <row r="1978" spans="3:3" x14ac:dyDescent="0.25">
      <c r="C1978" s="19"/>
    </row>
    <row r="1979" spans="3:3" x14ac:dyDescent="0.25">
      <c r="C1979" s="19"/>
    </row>
    <row r="1980" spans="3:3" x14ac:dyDescent="0.25">
      <c r="C1980" s="19"/>
    </row>
    <row r="1981" spans="3:3" x14ac:dyDescent="0.25">
      <c r="C1981" s="19"/>
    </row>
    <row r="1982" spans="3:3" x14ac:dyDescent="0.25">
      <c r="C1982" s="19"/>
    </row>
    <row r="1983" spans="3:3" x14ac:dyDescent="0.25">
      <c r="C1983" s="19"/>
    </row>
    <row r="1984" spans="3:3" x14ac:dyDescent="0.25">
      <c r="C1984" s="19"/>
    </row>
    <row r="1985" spans="3:3" x14ac:dyDescent="0.25">
      <c r="C1985" s="19"/>
    </row>
    <row r="1986" spans="3:3" x14ac:dyDescent="0.25">
      <c r="C1986" s="19"/>
    </row>
    <row r="1987" spans="3:3" x14ac:dyDescent="0.25">
      <c r="C1987" s="19"/>
    </row>
    <row r="1988" spans="3:3" x14ac:dyDescent="0.25">
      <c r="C1988" s="19"/>
    </row>
    <row r="1989" spans="3:3" x14ac:dyDescent="0.25">
      <c r="C1989" s="19"/>
    </row>
    <row r="1990" spans="3:3" x14ac:dyDescent="0.25">
      <c r="C1990" s="19"/>
    </row>
    <row r="1991" spans="3:3" x14ac:dyDescent="0.25">
      <c r="C1991" s="19"/>
    </row>
    <row r="1992" spans="3:3" x14ac:dyDescent="0.25">
      <c r="C1992" s="19"/>
    </row>
    <row r="1993" spans="3:3" x14ac:dyDescent="0.25">
      <c r="C1993" s="19"/>
    </row>
    <row r="1994" spans="3:3" x14ac:dyDescent="0.25">
      <c r="C1994" s="19"/>
    </row>
    <row r="1995" spans="3:3" x14ac:dyDescent="0.25">
      <c r="C1995" s="19"/>
    </row>
    <row r="1996" spans="3:3" x14ac:dyDescent="0.25">
      <c r="C1996" s="19"/>
    </row>
    <row r="1997" spans="3:3" x14ac:dyDescent="0.25">
      <c r="C1997" s="19"/>
    </row>
    <row r="1998" spans="3:3" x14ac:dyDescent="0.25">
      <c r="C1998" s="19"/>
    </row>
    <row r="1999" spans="3:3" x14ac:dyDescent="0.25">
      <c r="C1999" s="19"/>
    </row>
    <row r="2000" spans="3:3" x14ac:dyDescent="0.25">
      <c r="C2000" s="19"/>
    </row>
    <row r="2001" spans="3:3" x14ac:dyDescent="0.25">
      <c r="C2001" s="19"/>
    </row>
    <row r="2002" spans="3:3" x14ac:dyDescent="0.25">
      <c r="C2002" s="19"/>
    </row>
    <row r="2003" spans="3:3" x14ac:dyDescent="0.25">
      <c r="C2003" s="19"/>
    </row>
    <row r="2004" spans="3:3" x14ac:dyDescent="0.25">
      <c r="C2004" s="19"/>
    </row>
    <row r="2005" spans="3:3" x14ac:dyDescent="0.25">
      <c r="C2005" s="19"/>
    </row>
    <row r="2006" spans="3:3" x14ac:dyDescent="0.25">
      <c r="C2006" s="19"/>
    </row>
    <row r="2007" spans="3:3" x14ac:dyDescent="0.25">
      <c r="C2007" s="19"/>
    </row>
    <row r="2008" spans="3:3" x14ac:dyDescent="0.25">
      <c r="C2008" s="19"/>
    </row>
    <row r="2009" spans="3:3" x14ac:dyDescent="0.25">
      <c r="C2009" s="19"/>
    </row>
    <row r="2010" spans="3:3" x14ac:dyDescent="0.25">
      <c r="C2010" s="19"/>
    </row>
    <row r="2011" spans="3:3" x14ac:dyDescent="0.25">
      <c r="C2011" s="19"/>
    </row>
    <row r="2012" spans="3:3" x14ac:dyDescent="0.25">
      <c r="C2012" s="19"/>
    </row>
    <row r="2013" spans="3:3" x14ac:dyDescent="0.25">
      <c r="C2013" s="19"/>
    </row>
    <row r="2014" spans="3:3" x14ac:dyDescent="0.25">
      <c r="C2014" s="19"/>
    </row>
    <row r="2015" spans="3:3" x14ac:dyDescent="0.25">
      <c r="C2015" s="19"/>
    </row>
    <row r="2016" spans="3:3" x14ac:dyDescent="0.25">
      <c r="C2016" s="19"/>
    </row>
    <row r="2017" spans="3:3" x14ac:dyDescent="0.25">
      <c r="C2017" s="19"/>
    </row>
    <row r="2018" spans="3:3" x14ac:dyDescent="0.25">
      <c r="C2018" s="19"/>
    </row>
    <row r="2019" spans="3:3" x14ac:dyDescent="0.25">
      <c r="C2019" s="19"/>
    </row>
    <row r="2020" spans="3:3" x14ac:dyDescent="0.25">
      <c r="C2020" s="19"/>
    </row>
    <row r="2021" spans="3:3" x14ac:dyDescent="0.25">
      <c r="C2021" s="19"/>
    </row>
    <row r="2022" spans="3:3" x14ac:dyDescent="0.25">
      <c r="C2022" s="19"/>
    </row>
    <row r="2023" spans="3:3" x14ac:dyDescent="0.25">
      <c r="C2023" s="19"/>
    </row>
    <row r="2024" spans="3:3" x14ac:dyDescent="0.25">
      <c r="C2024" s="19"/>
    </row>
    <row r="2025" spans="3:3" x14ac:dyDescent="0.25">
      <c r="C2025" s="19"/>
    </row>
    <row r="2026" spans="3:3" x14ac:dyDescent="0.25">
      <c r="C2026" s="19"/>
    </row>
    <row r="2027" spans="3:3" x14ac:dyDescent="0.25">
      <c r="C2027" s="19"/>
    </row>
    <row r="2028" spans="3:3" x14ac:dyDescent="0.25">
      <c r="C2028" s="19"/>
    </row>
    <row r="2029" spans="3:3" x14ac:dyDescent="0.25">
      <c r="C2029" s="19"/>
    </row>
    <row r="2030" spans="3:3" x14ac:dyDescent="0.25">
      <c r="C2030" s="19"/>
    </row>
    <row r="2031" spans="3:3" x14ac:dyDescent="0.25">
      <c r="C2031" s="19"/>
    </row>
    <row r="2032" spans="3:3" x14ac:dyDescent="0.25">
      <c r="C2032" s="19"/>
    </row>
    <row r="2033" spans="3:3" x14ac:dyDescent="0.25">
      <c r="C2033" s="19"/>
    </row>
    <row r="2034" spans="3:3" x14ac:dyDescent="0.25">
      <c r="C2034" s="19"/>
    </row>
    <row r="2035" spans="3:3" x14ac:dyDescent="0.25">
      <c r="C2035" s="19"/>
    </row>
    <row r="2036" spans="3:3" x14ac:dyDescent="0.25">
      <c r="C2036" s="19"/>
    </row>
    <row r="2037" spans="3:3" x14ac:dyDescent="0.25">
      <c r="C2037" s="19"/>
    </row>
    <row r="2038" spans="3:3" x14ac:dyDescent="0.25">
      <c r="C2038" s="19"/>
    </row>
    <row r="2039" spans="3:3" x14ac:dyDescent="0.25">
      <c r="C2039" s="19"/>
    </row>
    <row r="2040" spans="3:3" x14ac:dyDescent="0.25">
      <c r="C2040" s="19"/>
    </row>
    <row r="2041" spans="3:3" x14ac:dyDescent="0.25">
      <c r="C2041" s="19"/>
    </row>
    <row r="2042" spans="3:3" x14ac:dyDescent="0.25">
      <c r="C2042" s="19"/>
    </row>
    <row r="2043" spans="3:3" x14ac:dyDescent="0.25">
      <c r="C2043" s="19"/>
    </row>
    <row r="2044" spans="3:3" x14ac:dyDescent="0.25">
      <c r="C2044" s="19"/>
    </row>
    <row r="2045" spans="3:3" x14ac:dyDescent="0.25">
      <c r="C2045" s="19"/>
    </row>
    <row r="2046" spans="3:3" x14ac:dyDescent="0.25">
      <c r="C2046" s="19"/>
    </row>
    <row r="2047" spans="3:3" x14ac:dyDescent="0.25">
      <c r="C2047" s="19"/>
    </row>
    <row r="2048" spans="3:3" x14ac:dyDescent="0.25">
      <c r="C2048" s="19"/>
    </row>
    <row r="2049" spans="3:3" x14ac:dyDescent="0.25">
      <c r="C2049" s="19"/>
    </row>
    <row r="2050" spans="3:3" x14ac:dyDescent="0.25">
      <c r="C2050" s="19"/>
    </row>
    <row r="2051" spans="3:3" x14ac:dyDescent="0.25">
      <c r="C2051" s="19"/>
    </row>
    <row r="2052" spans="3:3" x14ac:dyDescent="0.25">
      <c r="C2052" s="19"/>
    </row>
    <row r="2053" spans="3:3" x14ac:dyDescent="0.25">
      <c r="C2053" s="19"/>
    </row>
    <row r="2054" spans="3:3" x14ac:dyDescent="0.25">
      <c r="C2054" s="19"/>
    </row>
    <row r="2055" spans="3:3" x14ac:dyDescent="0.25">
      <c r="C2055" s="19"/>
    </row>
    <row r="2056" spans="3:3" x14ac:dyDescent="0.25">
      <c r="C2056" s="19"/>
    </row>
    <row r="2057" spans="3:3" x14ac:dyDescent="0.25">
      <c r="C2057" s="19"/>
    </row>
    <row r="2058" spans="3:3" x14ac:dyDescent="0.25">
      <c r="C2058" s="19"/>
    </row>
    <row r="2059" spans="3:3" x14ac:dyDescent="0.25">
      <c r="C2059" s="19"/>
    </row>
    <row r="2060" spans="3:3" x14ac:dyDescent="0.25">
      <c r="C2060" s="19"/>
    </row>
    <row r="2061" spans="3:3" x14ac:dyDescent="0.25">
      <c r="C2061" s="19"/>
    </row>
    <row r="2062" spans="3:3" x14ac:dyDescent="0.25">
      <c r="C2062" s="19"/>
    </row>
    <row r="2063" spans="3:3" x14ac:dyDescent="0.25">
      <c r="C2063" s="19"/>
    </row>
    <row r="2064" spans="3:3" x14ac:dyDescent="0.25">
      <c r="C2064" s="19"/>
    </row>
    <row r="2065" spans="3:3" x14ac:dyDescent="0.25">
      <c r="C2065" s="19"/>
    </row>
    <row r="2066" spans="3:3" x14ac:dyDescent="0.25">
      <c r="C2066" s="19"/>
    </row>
    <row r="2067" spans="3:3" x14ac:dyDescent="0.25">
      <c r="C2067" s="19"/>
    </row>
    <row r="2068" spans="3:3" x14ac:dyDescent="0.25">
      <c r="C2068" s="19"/>
    </row>
    <row r="2069" spans="3:3" x14ac:dyDescent="0.25">
      <c r="C2069" s="19"/>
    </row>
    <row r="2070" spans="3:3" x14ac:dyDescent="0.25">
      <c r="C2070" s="19"/>
    </row>
    <row r="2071" spans="3:3" x14ac:dyDescent="0.25">
      <c r="C2071" s="19"/>
    </row>
    <row r="2072" spans="3:3" x14ac:dyDescent="0.25">
      <c r="C2072" s="19"/>
    </row>
    <row r="2073" spans="3:3" x14ac:dyDescent="0.25">
      <c r="C2073" s="19"/>
    </row>
    <row r="2074" spans="3:3" x14ac:dyDescent="0.25">
      <c r="C2074" s="19"/>
    </row>
    <row r="2075" spans="3:3" x14ac:dyDescent="0.25">
      <c r="C2075" s="19"/>
    </row>
    <row r="2076" spans="3:3" x14ac:dyDescent="0.25">
      <c r="C2076" s="19"/>
    </row>
    <row r="2077" spans="3:3" x14ac:dyDescent="0.25">
      <c r="C2077" s="19"/>
    </row>
    <row r="2078" spans="3:3" x14ac:dyDescent="0.25">
      <c r="C2078" s="19"/>
    </row>
    <row r="2079" spans="3:3" x14ac:dyDescent="0.25">
      <c r="C2079" s="19"/>
    </row>
    <row r="2080" spans="3:3" x14ac:dyDescent="0.25">
      <c r="C2080" s="19"/>
    </row>
    <row r="2081" spans="3:3" x14ac:dyDescent="0.25">
      <c r="C2081" s="19"/>
    </row>
    <row r="2082" spans="3:3" x14ac:dyDescent="0.25">
      <c r="C2082" s="19"/>
    </row>
    <row r="2083" spans="3:3" x14ac:dyDescent="0.25">
      <c r="C2083" s="19"/>
    </row>
    <row r="2084" spans="3:3" x14ac:dyDescent="0.25">
      <c r="C2084" s="19"/>
    </row>
    <row r="2085" spans="3:3" x14ac:dyDescent="0.25">
      <c r="C2085" s="19"/>
    </row>
    <row r="2086" spans="3:3" x14ac:dyDescent="0.25">
      <c r="C2086" s="19"/>
    </row>
    <row r="2087" spans="3:3" x14ac:dyDescent="0.25">
      <c r="C2087" s="19"/>
    </row>
    <row r="2088" spans="3:3" x14ac:dyDescent="0.25">
      <c r="C2088" s="19"/>
    </row>
    <row r="2089" spans="3:3" x14ac:dyDescent="0.25">
      <c r="C2089" s="19"/>
    </row>
    <row r="2090" spans="3:3" x14ac:dyDescent="0.25">
      <c r="C2090" s="19"/>
    </row>
    <row r="2091" spans="3:3" x14ac:dyDescent="0.25">
      <c r="C2091" s="19"/>
    </row>
    <row r="2092" spans="3:3" x14ac:dyDescent="0.25">
      <c r="C2092" s="19"/>
    </row>
    <row r="2093" spans="3:3" x14ac:dyDescent="0.25">
      <c r="C2093" s="19"/>
    </row>
    <row r="2094" spans="3:3" x14ac:dyDescent="0.25">
      <c r="C2094" s="19"/>
    </row>
    <row r="2095" spans="3:3" x14ac:dyDescent="0.25">
      <c r="C2095" s="19"/>
    </row>
    <row r="2096" spans="3:3" x14ac:dyDescent="0.25">
      <c r="C2096" s="19"/>
    </row>
    <row r="2097" spans="3:3" x14ac:dyDescent="0.25">
      <c r="C2097" s="19"/>
    </row>
    <row r="2098" spans="3:3" x14ac:dyDescent="0.25">
      <c r="C2098" s="19"/>
    </row>
    <row r="2099" spans="3:3" x14ac:dyDescent="0.25">
      <c r="C2099" s="19"/>
    </row>
    <row r="2100" spans="3:3" x14ac:dyDescent="0.25">
      <c r="C2100" s="19"/>
    </row>
    <row r="2101" spans="3:3" x14ac:dyDescent="0.25">
      <c r="C2101" s="19"/>
    </row>
    <row r="2102" spans="3:3" x14ac:dyDescent="0.25">
      <c r="C2102" s="19"/>
    </row>
    <row r="2103" spans="3:3" x14ac:dyDescent="0.25">
      <c r="C2103" s="19"/>
    </row>
    <row r="2104" spans="3:3" x14ac:dyDescent="0.25">
      <c r="C2104" s="19"/>
    </row>
    <row r="2105" spans="3:3" x14ac:dyDescent="0.25">
      <c r="C2105" s="19"/>
    </row>
    <row r="2106" spans="3:3" x14ac:dyDescent="0.25">
      <c r="C2106" s="19"/>
    </row>
    <row r="2107" spans="3:3" x14ac:dyDescent="0.25">
      <c r="C2107" s="19"/>
    </row>
    <row r="2108" spans="3:3" x14ac:dyDescent="0.25">
      <c r="C2108" s="19"/>
    </row>
    <row r="2109" spans="3:3" x14ac:dyDescent="0.25">
      <c r="C2109" s="19"/>
    </row>
    <row r="2110" spans="3:3" x14ac:dyDescent="0.25">
      <c r="C2110" s="19"/>
    </row>
    <row r="2111" spans="3:3" x14ac:dyDescent="0.25">
      <c r="C2111" s="19"/>
    </row>
    <row r="2112" spans="3:3" x14ac:dyDescent="0.25">
      <c r="C2112" s="19"/>
    </row>
    <row r="2113" spans="3:3" x14ac:dyDescent="0.25">
      <c r="C2113" s="19"/>
    </row>
    <row r="2114" spans="3:3" x14ac:dyDescent="0.25">
      <c r="C2114" s="19"/>
    </row>
    <row r="2115" spans="3:3" x14ac:dyDescent="0.25">
      <c r="C2115" s="19"/>
    </row>
    <row r="2116" spans="3:3" x14ac:dyDescent="0.25">
      <c r="C2116" s="19"/>
    </row>
    <row r="2117" spans="3:3" x14ac:dyDescent="0.25">
      <c r="C2117" s="19"/>
    </row>
    <row r="2118" spans="3:3" x14ac:dyDescent="0.25">
      <c r="C2118" s="19"/>
    </row>
    <row r="2119" spans="3:3" x14ac:dyDescent="0.25">
      <c r="C2119" s="19"/>
    </row>
    <row r="2120" spans="3:3" x14ac:dyDescent="0.25">
      <c r="C2120" s="19"/>
    </row>
    <row r="2121" spans="3:3" x14ac:dyDescent="0.25">
      <c r="C2121" s="19"/>
    </row>
    <row r="2122" spans="3:3" x14ac:dyDescent="0.25">
      <c r="C2122" s="19"/>
    </row>
    <row r="2123" spans="3:3" x14ac:dyDescent="0.25">
      <c r="C2123" s="19"/>
    </row>
    <row r="2124" spans="3:3" x14ac:dyDescent="0.25">
      <c r="C2124" s="19"/>
    </row>
    <row r="2125" spans="3:3" x14ac:dyDescent="0.25">
      <c r="C2125" s="19"/>
    </row>
    <row r="2126" spans="3:3" x14ac:dyDescent="0.25">
      <c r="C2126" s="19"/>
    </row>
    <row r="2127" spans="3:3" x14ac:dyDescent="0.25">
      <c r="C2127" s="19"/>
    </row>
    <row r="2128" spans="3:3" x14ac:dyDescent="0.25">
      <c r="C2128" s="19"/>
    </row>
    <row r="2129" spans="3:3" x14ac:dyDescent="0.25">
      <c r="C2129" s="19"/>
    </row>
    <row r="2130" spans="3:3" x14ac:dyDescent="0.25">
      <c r="C2130" s="19"/>
    </row>
    <row r="2131" spans="3:3" x14ac:dyDescent="0.25">
      <c r="C2131" s="19"/>
    </row>
    <row r="2132" spans="3:3" x14ac:dyDescent="0.25">
      <c r="C2132" s="19"/>
    </row>
    <row r="2133" spans="3:3" x14ac:dyDescent="0.25">
      <c r="C2133" s="19"/>
    </row>
    <row r="2134" spans="3:3" x14ac:dyDescent="0.25">
      <c r="C2134" s="19"/>
    </row>
    <row r="2135" spans="3:3" x14ac:dyDescent="0.25">
      <c r="C2135" s="19"/>
    </row>
    <row r="2136" spans="3:3" x14ac:dyDescent="0.25">
      <c r="C2136" s="19"/>
    </row>
    <row r="2137" spans="3:3" x14ac:dyDescent="0.25">
      <c r="C2137" s="19"/>
    </row>
    <row r="2138" spans="3:3" x14ac:dyDescent="0.25">
      <c r="C2138" s="19"/>
    </row>
    <row r="2139" spans="3:3" x14ac:dyDescent="0.25">
      <c r="C2139" s="19"/>
    </row>
    <row r="2140" spans="3:3" x14ac:dyDescent="0.25">
      <c r="C2140" s="19"/>
    </row>
    <row r="2141" spans="3:3" x14ac:dyDescent="0.25">
      <c r="C2141" s="19"/>
    </row>
    <row r="2142" spans="3:3" x14ac:dyDescent="0.25">
      <c r="C2142" s="19"/>
    </row>
    <row r="2143" spans="3:3" x14ac:dyDescent="0.25">
      <c r="C2143" s="19"/>
    </row>
    <row r="2144" spans="3:3" x14ac:dyDescent="0.25">
      <c r="C2144" s="19"/>
    </row>
    <row r="2145" spans="3:3" x14ac:dyDescent="0.25">
      <c r="C2145" s="19"/>
    </row>
    <row r="2146" spans="3:3" x14ac:dyDescent="0.25">
      <c r="C2146" s="19"/>
    </row>
    <row r="2147" spans="3:3" x14ac:dyDescent="0.25">
      <c r="C2147" s="19"/>
    </row>
    <row r="2148" spans="3:3" x14ac:dyDescent="0.25">
      <c r="C2148" s="19"/>
    </row>
    <row r="2149" spans="3:3" x14ac:dyDescent="0.25">
      <c r="C2149" s="19"/>
    </row>
    <row r="2150" spans="3:3" x14ac:dyDescent="0.25">
      <c r="C2150" s="19"/>
    </row>
    <row r="2151" spans="3:3" x14ac:dyDescent="0.25">
      <c r="C2151" s="19"/>
    </row>
    <row r="2152" spans="3:3" x14ac:dyDescent="0.25">
      <c r="C2152" s="19"/>
    </row>
    <row r="2153" spans="3:3" x14ac:dyDescent="0.25">
      <c r="C2153" s="19"/>
    </row>
    <row r="2154" spans="3:3" x14ac:dyDescent="0.25">
      <c r="C2154" s="19"/>
    </row>
    <row r="2155" spans="3:3" x14ac:dyDescent="0.25">
      <c r="C2155" s="19"/>
    </row>
    <row r="2156" spans="3:3" x14ac:dyDescent="0.25">
      <c r="C2156" s="19"/>
    </row>
    <row r="2157" spans="3:3" x14ac:dyDescent="0.25">
      <c r="C2157" s="19"/>
    </row>
    <row r="2158" spans="3:3" x14ac:dyDescent="0.25">
      <c r="C2158" s="19"/>
    </row>
    <row r="2159" spans="3:3" x14ac:dyDescent="0.25">
      <c r="C2159" s="19"/>
    </row>
    <row r="2160" spans="3:3" x14ac:dyDescent="0.25">
      <c r="C2160" s="19"/>
    </row>
    <row r="2161" spans="3:3" x14ac:dyDescent="0.25">
      <c r="C2161" s="19"/>
    </row>
    <row r="2162" spans="3:3" x14ac:dyDescent="0.25">
      <c r="C2162" s="19"/>
    </row>
    <row r="2163" spans="3:3" x14ac:dyDescent="0.25">
      <c r="C2163" s="19"/>
    </row>
    <row r="2164" spans="3:3" x14ac:dyDescent="0.25">
      <c r="C2164" s="19"/>
    </row>
    <row r="2165" spans="3:3" x14ac:dyDescent="0.25">
      <c r="C2165" s="19"/>
    </row>
    <row r="2166" spans="3:3" x14ac:dyDescent="0.25">
      <c r="C2166" s="19"/>
    </row>
    <row r="2167" spans="3:3" x14ac:dyDescent="0.25">
      <c r="C2167" s="19"/>
    </row>
    <row r="2168" spans="3:3" x14ac:dyDescent="0.25">
      <c r="C2168" s="19"/>
    </row>
    <row r="2169" spans="3:3" x14ac:dyDescent="0.25">
      <c r="C2169" s="19"/>
    </row>
    <row r="2170" spans="3:3" x14ac:dyDescent="0.25">
      <c r="C2170" s="19"/>
    </row>
    <row r="2171" spans="3:3" x14ac:dyDescent="0.25">
      <c r="C2171" s="19"/>
    </row>
    <row r="2172" spans="3:3" x14ac:dyDescent="0.25">
      <c r="C2172" s="19"/>
    </row>
    <row r="2173" spans="3:3" x14ac:dyDescent="0.25">
      <c r="C2173" s="19"/>
    </row>
    <row r="2174" spans="3:3" x14ac:dyDescent="0.25">
      <c r="C2174" s="19"/>
    </row>
    <row r="2175" spans="3:3" x14ac:dyDescent="0.25">
      <c r="C2175" s="19"/>
    </row>
    <row r="2176" spans="3:3" x14ac:dyDescent="0.25">
      <c r="C2176" s="19"/>
    </row>
    <row r="2177" spans="3:3" x14ac:dyDescent="0.25">
      <c r="C2177" s="19"/>
    </row>
    <row r="2178" spans="3:3" x14ac:dyDescent="0.25">
      <c r="C2178" s="19"/>
    </row>
    <row r="2179" spans="3:3" x14ac:dyDescent="0.25">
      <c r="C2179" s="19"/>
    </row>
    <row r="2180" spans="3:3" x14ac:dyDescent="0.25">
      <c r="C2180" s="19"/>
    </row>
    <row r="2181" spans="3:3" x14ac:dyDescent="0.25">
      <c r="C2181" s="19"/>
    </row>
    <row r="2182" spans="3:3" x14ac:dyDescent="0.25">
      <c r="C2182" s="19"/>
    </row>
    <row r="2183" spans="3:3" x14ac:dyDescent="0.25">
      <c r="C2183" s="19"/>
    </row>
    <row r="2184" spans="3:3" x14ac:dyDescent="0.25">
      <c r="C2184" s="19"/>
    </row>
    <row r="2185" spans="3:3" x14ac:dyDescent="0.25">
      <c r="C2185" s="19"/>
    </row>
    <row r="2186" spans="3:3" x14ac:dyDescent="0.25">
      <c r="C2186" s="19"/>
    </row>
    <row r="2187" spans="3:3" x14ac:dyDescent="0.25">
      <c r="C2187" s="19"/>
    </row>
    <row r="2188" spans="3:3" x14ac:dyDescent="0.25">
      <c r="C2188" s="19"/>
    </row>
    <row r="2189" spans="3:3" x14ac:dyDescent="0.25">
      <c r="C2189" s="19"/>
    </row>
    <row r="2190" spans="3:3" x14ac:dyDescent="0.25">
      <c r="C2190" s="19"/>
    </row>
    <row r="2191" spans="3:3" x14ac:dyDescent="0.25">
      <c r="C2191" s="19"/>
    </row>
    <row r="2192" spans="3:3" x14ac:dyDescent="0.25">
      <c r="C2192" s="19"/>
    </row>
    <row r="2193" spans="3:3" x14ac:dyDescent="0.25">
      <c r="C2193" s="19"/>
    </row>
    <row r="2194" spans="3:3" x14ac:dyDescent="0.25">
      <c r="C2194" s="19"/>
    </row>
    <row r="2195" spans="3:3" x14ac:dyDescent="0.25">
      <c r="C2195" s="19"/>
    </row>
    <row r="2196" spans="3:3" x14ac:dyDescent="0.25">
      <c r="C2196" s="19"/>
    </row>
    <row r="2197" spans="3:3" x14ac:dyDescent="0.25">
      <c r="C2197" s="19"/>
    </row>
    <row r="2198" spans="3:3" x14ac:dyDescent="0.25">
      <c r="C2198" s="19"/>
    </row>
    <row r="2199" spans="3:3" x14ac:dyDescent="0.25">
      <c r="C2199" s="19"/>
    </row>
    <row r="2200" spans="3:3" x14ac:dyDescent="0.25">
      <c r="C2200" s="19"/>
    </row>
    <row r="2201" spans="3:3" x14ac:dyDescent="0.25">
      <c r="C2201" s="19"/>
    </row>
    <row r="2202" spans="3:3" x14ac:dyDescent="0.25">
      <c r="C2202" s="19"/>
    </row>
    <row r="2203" spans="3:3" x14ac:dyDescent="0.25">
      <c r="C2203" s="19"/>
    </row>
    <row r="2204" spans="3:3" x14ac:dyDescent="0.25">
      <c r="C2204" s="19"/>
    </row>
    <row r="2205" spans="3:3" x14ac:dyDescent="0.25">
      <c r="C2205" s="19"/>
    </row>
    <row r="2206" spans="3:3" x14ac:dyDescent="0.25">
      <c r="C2206" s="19"/>
    </row>
    <row r="2207" spans="3:3" x14ac:dyDescent="0.25">
      <c r="C2207" s="19"/>
    </row>
    <row r="2208" spans="3:3" x14ac:dyDescent="0.25">
      <c r="C2208" s="19"/>
    </row>
    <row r="2209" spans="3:3" x14ac:dyDescent="0.25">
      <c r="C2209" s="19"/>
    </row>
    <row r="2210" spans="3:3" x14ac:dyDescent="0.25">
      <c r="C2210" s="19"/>
    </row>
    <row r="2211" spans="3:3" x14ac:dyDescent="0.25">
      <c r="C2211" s="19"/>
    </row>
    <row r="2212" spans="3:3" x14ac:dyDescent="0.25">
      <c r="C2212" s="19"/>
    </row>
    <row r="2213" spans="3:3" x14ac:dyDescent="0.25">
      <c r="C2213" s="19"/>
    </row>
    <row r="2214" spans="3:3" x14ac:dyDescent="0.25">
      <c r="C2214" s="19"/>
    </row>
    <row r="2215" spans="3:3" x14ac:dyDescent="0.25">
      <c r="C2215" s="19"/>
    </row>
    <row r="2216" spans="3:3" x14ac:dyDescent="0.25">
      <c r="C2216" s="19"/>
    </row>
    <row r="2217" spans="3:3" x14ac:dyDescent="0.25">
      <c r="C2217" s="19"/>
    </row>
    <row r="2218" spans="3:3" x14ac:dyDescent="0.25">
      <c r="C2218" s="19"/>
    </row>
    <row r="2219" spans="3:3" x14ac:dyDescent="0.25">
      <c r="C2219" s="19"/>
    </row>
    <row r="2220" spans="3:3" x14ac:dyDescent="0.25">
      <c r="C2220" s="19"/>
    </row>
    <row r="2221" spans="3:3" x14ac:dyDescent="0.25">
      <c r="C2221" s="19"/>
    </row>
    <row r="2222" spans="3:3" x14ac:dyDescent="0.25">
      <c r="C2222" s="19"/>
    </row>
    <row r="2223" spans="3:3" x14ac:dyDescent="0.25">
      <c r="C2223" s="19"/>
    </row>
    <row r="2224" spans="3:3" x14ac:dyDescent="0.25">
      <c r="C2224" s="19"/>
    </row>
    <row r="2225" spans="3:3" x14ac:dyDescent="0.25">
      <c r="C2225" s="19"/>
    </row>
    <row r="2226" spans="3:3" x14ac:dyDescent="0.25">
      <c r="C2226" s="19"/>
    </row>
    <row r="2227" spans="3:3" x14ac:dyDescent="0.25">
      <c r="C2227" s="19"/>
    </row>
    <row r="2228" spans="3:3" x14ac:dyDescent="0.25">
      <c r="C2228" s="19"/>
    </row>
    <row r="2229" spans="3:3" x14ac:dyDescent="0.25">
      <c r="C2229" s="19"/>
    </row>
    <row r="2230" spans="3:3" x14ac:dyDescent="0.25">
      <c r="C2230" s="19"/>
    </row>
    <row r="2231" spans="3:3" x14ac:dyDescent="0.25">
      <c r="C2231" s="19"/>
    </row>
    <row r="2232" spans="3:3" x14ac:dyDescent="0.25">
      <c r="C2232" s="19"/>
    </row>
    <row r="2233" spans="3:3" x14ac:dyDescent="0.25">
      <c r="C2233" s="19"/>
    </row>
    <row r="2234" spans="3:3" x14ac:dyDescent="0.25">
      <c r="C2234" s="19"/>
    </row>
    <row r="2235" spans="3:3" x14ac:dyDescent="0.25">
      <c r="C2235" s="19"/>
    </row>
    <row r="2236" spans="3:3" x14ac:dyDescent="0.25">
      <c r="C2236" s="19"/>
    </row>
    <row r="2237" spans="3:3" x14ac:dyDescent="0.25">
      <c r="C2237" s="19"/>
    </row>
    <row r="2238" spans="3:3" x14ac:dyDescent="0.25">
      <c r="C2238" s="19"/>
    </row>
    <row r="2239" spans="3:3" x14ac:dyDescent="0.25">
      <c r="C2239" s="19"/>
    </row>
    <row r="2240" spans="3:3" x14ac:dyDescent="0.25">
      <c r="C2240" s="19"/>
    </row>
    <row r="2241" spans="3:3" x14ac:dyDescent="0.25">
      <c r="C2241" s="19"/>
    </row>
    <row r="2242" spans="3:3" x14ac:dyDescent="0.25">
      <c r="C2242" s="19"/>
    </row>
    <row r="2243" spans="3:3" x14ac:dyDescent="0.25">
      <c r="C2243" s="19"/>
    </row>
    <row r="2244" spans="3:3" x14ac:dyDescent="0.25">
      <c r="C2244" s="19"/>
    </row>
    <row r="2245" spans="3:3" x14ac:dyDescent="0.25">
      <c r="C2245" s="19"/>
    </row>
    <row r="2246" spans="3:3" x14ac:dyDescent="0.25">
      <c r="C2246" s="19"/>
    </row>
    <row r="2247" spans="3:3" x14ac:dyDescent="0.25">
      <c r="C2247" s="19"/>
    </row>
    <row r="2248" spans="3:3" x14ac:dyDescent="0.25">
      <c r="C2248" s="19"/>
    </row>
    <row r="2249" spans="3:3" x14ac:dyDescent="0.25">
      <c r="C2249" s="19"/>
    </row>
    <row r="2250" spans="3:3" x14ac:dyDescent="0.25">
      <c r="C2250" s="19"/>
    </row>
    <row r="2251" spans="3:3" x14ac:dyDescent="0.25">
      <c r="C2251" s="19"/>
    </row>
    <row r="2252" spans="3:3" x14ac:dyDescent="0.25">
      <c r="C2252" s="19"/>
    </row>
    <row r="2253" spans="3:3" x14ac:dyDescent="0.25">
      <c r="C2253" s="19"/>
    </row>
    <row r="2254" spans="3:3" x14ac:dyDescent="0.25">
      <c r="C2254" s="19"/>
    </row>
    <row r="2255" spans="3:3" x14ac:dyDescent="0.25">
      <c r="C2255" s="19"/>
    </row>
    <row r="2256" spans="3:3" x14ac:dyDescent="0.25">
      <c r="C2256" s="19"/>
    </row>
    <row r="2257" spans="3:3" x14ac:dyDescent="0.25">
      <c r="C2257" s="19"/>
    </row>
    <row r="2258" spans="3:3" x14ac:dyDescent="0.25">
      <c r="C2258" s="19"/>
    </row>
    <row r="2259" spans="3:3" x14ac:dyDescent="0.25">
      <c r="C2259" s="19"/>
    </row>
    <row r="2260" spans="3:3" x14ac:dyDescent="0.25">
      <c r="C2260" s="19"/>
    </row>
    <row r="2261" spans="3:3" x14ac:dyDescent="0.25">
      <c r="C2261" s="19"/>
    </row>
    <row r="2262" spans="3:3" x14ac:dyDescent="0.25">
      <c r="C2262" s="19"/>
    </row>
    <row r="2263" spans="3:3" x14ac:dyDescent="0.25">
      <c r="C2263" s="19"/>
    </row>
    <row r="2264" spans="3:3" x14ac:dyDescent="0.25">
      <c r="C2264" s="19"/>
    </row>
    <row r="2265" spans="3:3" x14ac:dyDescent="0.25">
      <c r="C2265" s="19"/>
    </row>
    <row r="2266" spans="3:3" x14ac:dyDescent="0.25">
      <c r="C2266" s="19"/>
    </row>
    <row r="2267" spans="3:3" x14ac:dyDescent="0.25">
      <c r="C2267" s="19"/>
    </row>
    <row r="2268" spans="3:3" x14ac:dyDescent="0.25">
      <c r="C2268" s="19"/>
    </row>
    <row r="2269" spans="3:3" x14ac:dyDescent="0.25">
      <c r="C2269" s="19"/>
    </row>
    <row r="2270" spans="3:3" x14ac:dyDescent="0.25">
      <c r="C2270" s="19"/>
    </row>
    <row r="2271" spans="3:3" x14ac:dyDescent="0.25">
      <c r="C2271" s="19"/>
    </row>
    <row r="2272" spans="3:3" x14ac:dyDescent="0.25">
      <c r="C2272" s="19"/>
    </row>
    <row r="2273" spans="3:3" x14ac:dyDescent="0.25">
      <c r="C2273" s="19"/>
    </row>
    <row r="2274" spans="3:3" x14ac:dyDescent="0.25">
      <c r="C2274" s="19"/>
    </row>
    <row r="2275" spans="3:3" x14ac:dyDescent="0.25">
      <c r="C2275" s="19"/>
    </row>
    <row r="2276" spans="3:3" x14ac:dyDescent="0.25">
      <c r="C2276" s="19"/>
    </row>
    <row r="2277" spans="3:3" x14ac:dyDescent="0.25">
      <c r="C2277" s="19"/>
    </row>
    <row r="2278" spans="3:3" x14ac:dyDescent="0.25">
      <c r="C2278" s="19"/>
    </row>
    <row r="2279" spans="3:3" x14ac:dyDescent="0.25">
      <c r="C2279" s="19"/>
    </row>
    <row r="2280" spans="3:3" x14ac:dyDescent="0.25">
      <c r="C2280" s="19"/>
    </row>
    <row r="2281" spans="3:3" x14ac:dyDescent="0.25">
      <c r="C2281" s="19"/>
    </row>
    <row r="2282" spans="3:3" x14ac:dyDescent="0.25">
      <c r="C2282" s="19"/>
    </row>
    <row r="2283" spans="3:3" x14ac:dyDescent="0.25">
      <c r="C2283" s="19"/>
    </row>
    <row r="2284" spans="3:3" x14ac:dyDescent="0.25">
      <c r="C2284" s="19"/>
    </row>
    <row r="2285" spans="3:3" x14ac:dyDescent="0.25">
      <c r="C2285" s="19"/>
    </row>
    <row r="2286" spans="3:3" x14ac:dyDescent="0.25">
      <c r="C2286" s="19"/>
    </row>
    <row r="2287" spans="3:3" x14ac:dyDescent="0.25">
      <c r="C2287" s="19"/>
    </row>
    <row r="2288" spans="3:3" x14ac:dyDescent="0.25">
      <c r="C2288" s="19"/>
    </row>
    <row r="2289" spans="3:3" x14ac:dyDescent="0.25">
      <c r="C2289" s="19"/>
    </row>
    <row r="2290" spans="3:3" x14ac:dyDescent="0.25">
      <c r="C2290" s="19"/>
    </row>
    <row r="2291" spans="3:3" x14ac:dyDescent="0.25">
      <c r="C2291" s="19"/>
    </row>
    <row r="2292" spans="3:3" x14ac:dyDescent="0.25">
      <c r="C2292" s="19"/>
    </row>
    <row r="2293" spans="3:3" x14ac:dyDescent="0.25">
      <c r="C2293" s="19"/>
    </row>
    <row r="2294" spans="3:3" x14ac:dyDescent="0.25">
      <c r="C2294" s="19"/>
    </row>
    <row r="2295" spans="3:3" x14ac:dyDescent="0.25">
      <c r="C2295" s="19"/>
    </row>
    <row r="2296" spans="3:3" x14ac:dyDescent="0.25">
      <c r="C2296" s="19"/>
    </row>
    <row r="2297" spans="3:3" x14ac:dyDescent="0.25">
      <c r="C2297" s="19"/>
    </row>
    <row r="2298" spans="3:3" x14ac:dyDescent="0.25">
      <c r="C2298" s="19"/>
    </row>
    <row r="2299" spans="3:3" x14ac:dyDescent="0.25">
      <c r="C2299" s="19"/>
    </row>
    <row r="2300" spans="3:3" x14ac:dyDescent="0.25">
      <c r="C2300" s="19"/>
    </row>
    <row r="2301" spans="3:3" x14ac:dyDescent="0.25">
      <c r="C2301" s="19"/>
    </row>
    <row r="2302" spans="3:3" x14ac:dyDescent="0.25">
      <c r="C2302" s="19"/>
    </row>
    <row r="2303" spans="3:3" x14ac:dyDescent="0.25">
      <c r="C2303" s="19"/>
    </row>
    <row r="2304" spans="3:3" x14ac:dyDescent="0.25">
      <c r="C2304" s="19"/>
    </row>
    <row r="2305" spans="3:3" x14ac:dyDescent="0.25">
      <c r="C2305" s="19"/>
    </row>
    <row r="2306" spans="3:3" x14ac:dyDescent="0.25">
      <c r="C2306" s="19"/>
    </row>
    <row r="2307" spans="3:3" x14ac:dyDescent="0.25">
      <c r="C2307" s="19"/>
    </row>
    <row r="2308" spans="3:3" x14ac:dyDescent="0.25">
      <c r="C2308" s="19"/>
    </row>
    <row r="2309" spans="3:3" x14ac:dyDescent="0.25">
      <c r="C2309" s="19"/>
    </row>
    <row r="2310" spans="3:3" x14ac:dyDescent="0.25">
      <c r="C2310" s="19"/>
    </row>
    <row r="2311" spans="3:3" x14ac:dyDescent="0.25">
      <c r="C2311" s="19"/>
    </row>
    <row r="2312" spans="3:3" x14ac:dyDescent="0.25">
      <c r="C2312" s="19"/>
    </row>
    <row r="2313" spans="3:3" x14ac:dyDescent="0.25">
      <c r="C2313" s="19"/>
    </row>
    <row r="2314" spans="3:3" x14ac:dyDescent="0.25">
      <c r="C2314" s="19"/>
    </row>
    <row r="2315" spans="3:3" x14ac:dyDescent="0.25">
      <c r="C2315" s="19"/>
    </row>
    <row r="2316" spans="3:3" x14ac:dyDescent="0.25">
      <c r="C2316" s="19"/>
    </row>
    <row r="2317" spans="3:3" x14ac:dyDescent="0.25">
      <c r="C2317" s="19"/>
    </row>
    <row r="2318" spans="3:3" x14ac:dyDescent="0.25">
      <c r="C2318" s="19"/>
    </row>
    <row r="2319" spans="3:3" x14ac:dyDescent="0.25">
      <c r="C2319" s="19"/>
    </row>
    <row r="2320" spans="3:3" x14ac:dyDescent="0.25">
      <c r="C2320" s="19"/>
    </row>
    <row r="2321" spans="3:3" x14ac:dyDescent="0.25">
      <c r="C2321" s="19"/>
    </row>
    <row r="2322" spans="3:3" x14ac:dyDescent="0.25">
      <c r="C2322" s="19"/>
    </row>
    <row r="2323" spans="3:3" x14ac:dyDescent="0.25">
      <c r="C2323" s="19"/>
    </row>
    <row r="2324" spans="3:3" x14ac:dyDescent="0.25">
      <c r="C2324" s="19"/>
    </row>
    <row r="2325" spans="3:3" x14ac:dyDescent="0.25">
      <c r="C2325" s="19"/>
    </row>
    <row r="2326" spans="3:3" x14ac:dyDescent="0.25">
      <c r="C2326" s="19"/>
    </row>
    <row r="2327" spans="3:3" x14ac:dyDescent="0.25">
      <c r="C2327" s="19"/>
    </row>
    <row r="2328" spans="3:3" x14ac:dyDescent="0.25">
      <c r="C2328" s="19"/>
    </row>
    <row r="2329" spans="3:3" x14ac:dyDescent="0.25">
      <c r="C2329" s="19"/>
    </row>
    <row r="2330" spans="3:3" x14ac:dyDescent="0.25">
      <c r="C2330" s="19"/>
    </row>
    <row r="2331" spans="3:3" x14ac:dyDescent="0.25">
      <c r="C2331" s="19"/>
    </row>
    <row r="2332" spans="3:3" x14ac:dyDescent="0.25">
      <c r="C2332" s="19"/>
    </row>
    <row r="2333" spans="3:3" x14ac:dyDescent="0.25">
      <c r="C2333" s="19"/>
    </row>
    <row r="2334" spans="3:3" x14ac:dyDescent="0.25">
      <c r="C2334" s="19"/>
    </row>
    <row r="2335" spans="3:3" x14ac:dyDescent="0.25">
      <c r="C2335" s="19"/>
    </row>
    <row r="2336" spans="3:3" x14ac:dyDescent="0.25">
      <c r="C2336" s="19"/>
    </row>
    <row r="2337" spans="3:3" x14ac:dyDescent="0.25">
      <c r="C2337" s="19"/>
    </row>
    <row r="2338" spans="3:3" x14ac:dyDescent="0.25">
      <c r="C2338" s="19"/>
    </row>
    <row r="2339" spans="3:3" x14ac:dyDescent="0.25">
      <c r="C2339" s="19"/>
    </row>
    <row r="2340" spans="3:3" x14ac:dyDescent="0.25">
      <c r="C2340" s="19"/>
    </row>
    <row r="2341" spans="3:3" x14ac:dyDescent="0.25">
      <c r="C2341" s="19"/>
    </row>
    <row r="2342" spans="3:3" x14ac:dyDescent="0.25">
      <c r="C2342" s="19"/>
    </row>
    <row r="2343" spans="3:3" x14ac:dyDescent="0.25">
      <c r="C2343" s="19"/>
    </row>
    <row r="2344" spans="3:3" x14ac:dyDescent="0.25">
      <c r="C2344" s="19"/>
    </row>
    <row r="2345" spans="3:3" x14ac:dyDescent="0.25">
      <c r="C2345" s="19"/>
    </row>
    <row r="2346" spans="3:3" x14ac:dyDescent="0.25">
      <c r="C2346" s="19"/>
    </row>
    <row r="2347" spans="3:3" x14ac:dyDescent="0.25">
      <c r="C2347" s="19"/>
    </row>
    <row r="2348" spans="3:3" x14ac:dyDescent="0.25">
      <c r="C2348" s="19"/>
    </row>
    <row r="2349" spans="3:3" x14ac:dyDescent="0.25">
      <c r="C2349" s="19"/>
    </row>
    <row r="2350" spans="3:3" x14ac:dyDescent="0.25">
      <c r="C2350" s="19"/>
    </row>
    <row r="2351" spans="3:3" x14ac:dyDescent="0.25">
      <c r="C2351" s="19"/>
    </row>
    <row r="2352" spans="3:3" x14ac:dyDescent="0.25">
      <c r="C2352" s="19"/>
    </row>
    <row r="2353" spans="3:3" x14ac:dyDescent="0.25">
      <c r="C2353" s="19"/>
    </row>
    <row r="2354" spans="3:3" x14ac:dyDescent="0.25">
      <c r="C2354" s="19"/>
    </row>
    <row r="2355" spans="3:3" x14ac:dyDescent="0.25">
      <c r="C2355" s="19"/>
    </row>
    <row r="2356" spans="3:3" x14ac:dyDescent="0.25">
      <c r="C2356" s="19"/>
    </row>
    <row r="2357" spans="3:3" x14ac:dyDescent="0.25">
      <c r="C2357" s="19"/>
    </row>
    <row r="2358" spans="3:3" x14ac:dyDescent="0.25">
      <c r="C2358" s="19"/>
    </row>
    <row r="2359" spans="3:3" x14ac:dyDescent="0.25">
      <c r="C2359" s="19"/>
    </row>
    <row r="2360" spans="3:3" x14ac:dyDescent="0.25">
      <c r="C2360" s="19"/>
    </row>
    <row r="2361" spans="3:3" x14ac:dyDescent="0.25">
      <c r="C2361" s="19"/>
    </row>
    <row r="2362" spans="3:3" x14ac:dyDescent="0.25">
      <c r="C2362" s="19"/>
    </row>
    <row r="2363" spans="3:3" x14ac:dyDescent="0.25">
      <c r="C2363" s="19"/>
    </row>
    <row r="2364" spans="3:3" x14ac:dyDescent="0.25">
      <c r="C2364" s="19"/>
    </row>
    <row r="2365" spans="3:3" x14ac:dyDescent="0.25">
      <c r="C2365" s="19"/>
    </row>
    <row r="2366" spans="3:3" x14ac:dyDescent="0.25">
      <c r="C2366" s="19"/>
    </row>
    <row r="2367" spans="3:3" x14ac:dyDescent="0.25">
      <c r="C2367" s="19"/>
    </row>
    <row r="2368" spans="3:3" x14ac:dyDescent="0.25">
      <c r="C2368" s="19"/>
    </row>
    <row r="2369" spans="3:3" x14ac:dyDescent="0.25">
      <c r="C2369" s="19"/>
    </row>
    <row r="2370" spans="3:3" x14ac:dyDescent="0.25">
      <c r="C2370" s="19"/>
    </row>
    <row r="2371" spans="3:3" x14ac:dyDescent="0.25">
      <c r="C2371" s="19"/>
    </row>
    <row r="2372" spans="3:3" x14ac:dyDescent="0.25">
      <c r="C2372" s="19"/>
    </row>
    <row r="2373" spans="3:3" x14ac:dyDescent="0.25">
      <c r="C2373" s="19"/>
    </row>
    <row r="2374" spans="3:3" x14ac:dyDescent="0.25">
      <c r="C2374" s="19"/>
    </row>
    <row r="2375" spans="3:3" x14ac:dyDescent="0.25">
      <c r="C2375" s="19"/>
    </row>
    <row r="2376" spans="3:3" x14ac:dyDescent="0.25">
      <c r="C2376" s="19"/>
    </row>
    <row r="2377" spans="3:3" x14ac:dyDescent="0.25">
      <c r="C2377" s="19"/>
    </row>
    <row r="2378" spans="3:3" x14ac:dyDescent="0.25">
      <c r="C2378" s="19"/>
    </row>
    <row r="2379" spans="3:3" x14ac:dyDescent="0.25">
      <c r="C2379" s="19"/>
    </row>
    <row r="2380" spans="3:3" x14ac:dyDescent="0.25">
      <c r="C2380" s="19"/>
    </row>
    <row r="2381" spans="3:3" x14ac:dyDescent="0.25">
      <c r="C2381" s="19"/>
    </row>
    <row r="2382" spans="3:3" x14ac:dyDescent="0.25">
      <c r="C2382" s="19"/>
    </row>
    <row r="2383" spans="3:3" x14ac:dyDescent="0.25">
      <c r="C2383" s="19"/>
    </row>
    <row r="2384" spans="3:3" x14ac:dyDescent="0.25">
      <c r="C2384" s="19"/>
    </row>
    <row r="2385" spans="3:3" x14ac:dyDescent="0.25">
      <c r="C2385" s="19"/>
    </row>
    <row r="2386" spans="3:3" x14ac:dyDescent="0.25">
      <c r="C2386" s="19"/>
    </row>
    <row r="2387" spans="3:3" x14ac:dyDescent="0.25">
      <c r="C2387" s="19"/>
    </row>
    <row r="2388" spans="3:3" x14ac:dyDescent="0.25">
      <c r="C2388" s="19"/>
    </row>
    <row r="2389" spans="3:3" x14ac:dyDescent="0.25">
      <c r="C2389" s="19"/>
    </row>
    <row r="2390" spans="3:3" x14ac:dyDescent="0.25">
      <c r="C2390" s="19"/>
    </row>
    <row r="2391" spans="3:3" x14ac:dyDescent="0.25">
      <c r="C2391" s="19"/>
    </row>
    <row r="2392" spans="3:3" x14ac:dyDescent="0.25">
      <c r="C2392" s="19"/>
    </row>
    <row r="2393" spans="3:3" x14ac:dyDescent="0.25">
      <c r="C2393" s="19"/>
    </row>
    <row r="2394" spans="3:3" x14ac:dyDescent="0.25">
      <c r="C2394" s="19"/>
    </row>
    <row r="2395" spans="3:3" x14ac:dyDescent="0.25">
      <c r="C2395" s="19"/>
    </row>
    <row r="2396" spans="3:3" x14ac:dyDescent="0.25">
      <c r="C2396" s="19"/>
    </row>
    <row r="2397" spans="3:3" x14ac:dyDescent="0.25">
      <c r="C2397" s="19"/>
    </row>
    <row r="2398" spans="3:3" x14ac:dyDescent="0.25">
      <c r="C2398" s="19"/>
    </row>
    <row r="2399" spans="3:3" x14ac:dyDescent="0.25">
      <c r="C2399" s="19"/>
    </row>
    <row r="2400" spans="3:3" x14ac:dyDescent="0.25">
      <c r="C2400" s="19"/>
    </row>
    <row r="2401" spans="3:3" x14ac:dyDescent="0.25">
      <c r="C2401" s="19"/>
    </row>
    <row r="2402" spans="3:3" x14ac:dyDescent="0.25">
      <c r="C2402" s="19"/>
    </row>
    <row r="2403" spans="3:3" x14ac:dyDescent="0.25">
      <c r="C2403" s="19"/>
    </row>
    <row r="2404" spans="3:3" x14ac:dyDescent="0.25">
      <c r="C2404" s="19"/>
    </row>
    <row r="2405" spans="3:3" x14ac:dyDescent="0.25">
      <c r="C2405" s="19"/>
    </row>
    <row r="2406" spans="3:3" x14ac:dyDescent="0.25">
      <c r="C2406" s="19"/>
    </row>
    <row r="2407" spans="3:3" x14ac:dyDescent="0.25">
      <c r="C2407" s="19"/>
    </row>
    <row r="2408" spans="3:3" x14ac:dyDescent="0.25">
      <c r="C2408" s="19"/>
    </row>
    <row r="2409" spans="3:3" x14ac:dyDescent="0.25">
      <c r="C2409" s="19"/>
    </row>
    <row r="2410" spans="3:3" x14ac:dyDescent="0.25">
      <c r="C2410" s="19"/>
    </row>
    <row r="2411" spans="3:3" x14ac:dyDescent="0.25">
      <c r="C2411" s="19"/>
    </row>
    <row r="2412" spans="3:3" x14ac:dyDescent="0.25">
      <c r="C2412" s="19"/>
    </row>
    <row r="2413" spans="3:3" x14ac:dyDescent="0.25">
      <c r="C2413" s="19"/>
    </row>
    <row r="2414" spans="3:3" x14ac:dyDescent="0.25">
      <c r="C2414" s="19"/>
    </row>
    <row r="2415" spans="3:3" x14ac:dyDescent="0.25">
      <c r="C2415" s="19"/>
    </row>
    <row r="2416" spans="3:3" x14ac:dyDescent="0.25">
      <c r="C2416" s="19"/>
    </row>
    <row r="2417" spans="3:3" x14ac:dyDescent="0.25">
      <c r="C2417" s="19"/>
    </row>
    <row r="2418" spans="3:3" x14ac:dyDescent="0.25">
      <c r="C2418" s="19"/>
    </row>
    <row r="2419" spans="3:3" x14ac:dyDescent="0.25">
      <c r="C2419" s="19"/>
    </row>
    <row r="2420" spans="3:3" x14ac:dyDescent="0.25">
      <c r="C2420" s="19"/>
    </row>
    <row r="2421" spans="3:3" x14ac:dyDescent="0.25">
      <c r="C2421" s="19"/>
    </row>
    <row r="2422" spans="3:3" x14ac:dyDescent="0.25">
      <c r="C2422" s="19"/>
    </row>
    <row r="2423" spans="3:3" x14ac:dyDescent="0.25">
      <c r="C2423" s="19"/>
    </row>
    <row r="2424" spans="3:3" x14ac:dyDescent="0.25">
      <c r="C2424" s="19"/>
    </row>
    <row r="2425" spans="3:3" x14ac:dyDescent="0.25">
      <c r="C2425" s="19"/>
    </row>
    <row r="2426" spans="3:3" x14ac:dyDescent="0.25">
      <c r="C2426" s="19"/>
    </row>
    <row r="2427" spans="3:3" x14ac:dyDescent="0.25">
      <c r="C2427" s="19"/>
    </row>
    <row r="2428" spans="3:3" x14ac:dyDescent="0.25">
      <c r="C2428" s="19"/>
    </row>
    <row r="2429" spans="3:3" x14ac:dyDescent="0.25">
      <c r="C2429" s="19"/>
    </row>
    <row r="2430" spans="3:3" x14ac:dyDescent="0.25">
      <c r="C2430" s="19"/>
    </row>
    <row r="2431" spans="3:3" x14ac:dyDescent="0.25">
      <c r="C2431" s="19"/>
    </row>
    <row r="2432" spans="3:3" x14ac:dyDescent="0.25">
      <c r="C2432" s="19"/>
    </row>
    <row r="2433" spans="3:3" x14ac:dyDescent="0.25">
      <c r="C2433" s="19"/>
    </row>
    <row r="2434" spans="3:3" x14ac:dyDescent="0.25">
      <c r="C2434" s="19"/>
    </row>
    <row r="2435" spans="3:3" x14ac:dyDescent="0.25">
      <c r="C2435" s="19"/>
    </row>
    <row r="2436" spans="3:3" x14ac:dyDescent="0.25">
      <c r="C2436" s="19"/>
    </row>
    <row r="2437" spans="3:3" x14ac:dyDescent="0.25">
      <c r="C2437" s="19"/>
    </row>
    <row r="2438" spans="3:3" x14ac:dyDescent="0.25">
      <c r="C2438" s="19"/>
    </row>
    <row r="2439" spans="3:3" x14ac:dyDescent="0.25">
      <c r="C2439" s="19"/>
    </row>
    <row r="2440" spans="3:3" x14ac:dyDescent="0.25">
      <c r="C2440" s="19"/>
    </row>
    <row r="2441" spans="3:3" x14ac:dyDescent="0.25">
      <c r="C2441" s="19"/>
    </row>
    <row r="2442" spans="3:3" x14ac:dyDescent="0.25">
      <c r="C2442" s="19"/>
    </row>
    <row r="2443" spans="3:3" x14ac:dyDescent="0.25">
      <c r="C2443" s="19"/>
    </row>
    <row r="2444" spans="3:3" x14ac:dyDescent="0.25">
      <c r="C2444" s="19"/>
    </row>
    <row r="2445" spans="3:3" x14ac:dyDescent="0.25">
      <c r="C2445" s="19"/>
    </row>
    <row r="2446" spans="3:3" x14ac:dyDescent="0.25">
      <c r="C2446" s="19"/>
    </row>
    <row r="2447" spans="3:3" x14ac:dyDescent="0.25">
      <c r="C2447" s="19"/>
    </row>
    <row r="2448" spans="3:3" x14ac:dyDescent="0.25">
      <c r="C2448" s="19"/>
    </row>
    <row r="2449" spans="3:3" x14ac:dyDescent="0.25">
      <c r="C2449" s="19"/>
    </row>
    <row r="2450" spans="3:3" x14ac:dyDescent="0.25">
      <c r="C2450" s="19"/>
    </row>
    <row r="2451" spans="3:3" x14ac:dyDescent="0.25">
      <c r="C2451" s="19"/>
    </row>
    <row r="2452" spans="3:3" x14ac:dyDescent="0.25">
      <c r="C2452" s="19"/>
    </row>
    <row r="2453" spans="3:3" x14ac:dyDescent="0.25">
      <c r="C2453" s="19"/>
    </row>
    <row r="2454" spans="3:3" x14ac:dyDescent="0.25">
      <c r="C2454" s="19"/>
    </row>
    <row r="2455" spans="3:3" x14ac:dyDescent="0.25">
      <c r="C2455" s="19"/>
    </row>
    <row r="2456" spans="3:3" x14ac:dyDescent="0.25">
      <c r="C2456" s="19"/>
    </row>
    <row r="2457" spans="3:3" x14ac:dyDescent="0.25">
      <c r="C2457" s="19"/>
    </row>
    <row r="2458" spans="3:3" x14ac:dyDescent="0.25">
      <c r="C2458" s="19"/>
    </row>
    <row r="2459" spans="3:3" x14ac:dyDescent="0.25">
      <c r="C2459" s="19"/>
    </row>
    <row r="2460" spans="3:3" x14ac:dyDescent="0.25">
      <c r="C2460" s="19"/>
    </row>
    <row r="2461" spans="3:3" x14ac:dyDescent="0.25">
      <c r="C2461" s="19"/>
    </row>
    <row r="2462" spans="3:3" x14ac:dyDescent="0.25">
      <c r="C2462" s="19"/>
    </row>
    <row r="2463" spans="3:3" x14ac:dyDescent="0.25">
      <c r="C2463" s="19"/>
    </row>
    <row r="2464" spans="3:3" x14ac:dyDescent="0.25">
      <c r="C2464" s="19"/>
    </row>
    <row r="2465" spans="3:3" x14ac:dyDescent="0.25">
      <c r="C2465" s="19"/>
    </row>
    <row r="2466" spans="3:3" x14ac:dyDescent="0.25">
      <c r="C2466" s="19"/>
    </row>
    <row r="2467" spans="3:3" x14ac:dyDescent="0.25">
      <c r="C2467" s="19"/>
    </row>
    <row r="2468" spans="3:3" x14ac:dyDescent="0.25">
      <c r="C2468" s="19"/>
    </row>
    <row r="2469" spans="3:3" x14ac:dyDescent="0.25">
      <c r="C2469" s="19"/>
    </row>
    <row r="2470" spans="3:3" x14ac:dyDescent="0.25">
      <c r="C2470" s="19"/>
    </row>
    <row r="2471" spans="3:3" x14ac:dyDescent="0.25">
      <c r="C2471" s="19"/>
    </row>
    <row r="2472" spans="3:3" x14ac:dyDescent="0.25">
      <c r="C2472" s="19"/>
    </row>
    <row r="2473" spans="3:3" x14ac:dyDescent="0.25">
      <c r="C2473" s="19"/>
    </row>
    <row r="2474" spans="3:3" x14ac:dyDescent="0.25">
      <c r="C2474" s="19"/>
    </row>
    <row r="2475" spans="3:3" x14ac:dyDescent="0.25">
      <c r="C2475" s="19"/>
    </row>
    <row r="2476" spans="3:3" x14ac:dyDescent="0.25">
      <c r="C2476" s="19"/>
    </row>
    <row r="2477" spans="3:3" x14ac:dyDescent="0.25">
      <c r="C2477" s="19"/>
    </row>
    <row r="2478" spans="3:3" x14ac:dyDescent="0.25">
      <c r="C2478" s="19"/>
    </row>
    <row r="2479" spans="3:3" x14ac:dyDescent="0.25">
      <c r="C2479" s="19"/>
    </row>
    <row r="2480" spans="3:3" x14ac:dyDescent="0.25">
      <c r="C2480" s="19"/>
    </row>
    <row r="2481" spans="3:3" x14ac:dyDescent="0.25">
      <c r="C2481" s="19"/>
    </row>
    <row r="2482" spans="3:3" x14ac:dyDescent="0.25">
      <c r="C2482" s="19"/>
    </row>
    <row r="2483" spans="3:3" x14ac:dyDescent="0.25">
      <c r="C2483" s="19"/>
    </row>
    <row r="2484" spans="3:3" x14ac:dyDescent="0.25">
      <c r="C2484" s="19"/>
    </row>
    <row r="2485" spans="3:3" x14ac:dyDescent="0.25">
      <c r="C2485" s="19"/>
    </row>
    <row r="2486" spans="3:3" x14ac:dyDescent="0.25">
      <c r="C2486" s="19"/>
    </row>
    <row r="2487" spans="3:3" x14ac:dyDescent="0.25">
      <c r="C2487" s="19"/>
    </row>
    <row r="2488" spans="3:3" x14ac:dyDescent="0.25">
      <c r="C2488" s="19"/>
    </row>
    <row r="2489" spans="3:3" x14ac:dyDescent="0.25">
      <c r="C2489" s="19"/>
    </row>
    <row r="2490" spans="3:3" x14ac:dyDescent="0.25">
      <c r="C2490" s="19"/>
    </row>
    <row r="2491" spans="3:3" x14ac:dyDescent="0.25">
      <c r="C2491" s="19"/>
    </row>
    <row r="2492" spans="3:3" x14ac:dyDescent="0.25">
      <c r="C2492" s="19"/>
    </row>
    <row r="2493" spans="3:3" x14ac:dyDescent="0.25">
      <c r="C2493" s="19"/>
    </row>
    <row r="2494" spans="3:3" x14ac:dyDescent="0.25">
      <c r="C2494" s="19"/>
    </row>
    <row r="2495" spans="3:3" x14ac:dyDescent="0.25">
      <c r="C2495" s="19"/>
    </row>
    <row r="2496" spans="3:3" x14ac:dyDescent="0.25">
      <c r="C2496" s="19"/>
    </row>
    <row r="2497" spans="3:3" x14ac:dyDescent="0.25">
      <c r="C2497" s="19"/>
    </row>
    <row r="2498" spans="3:3" x14ac:dyDescent="0.25">
      <c r="C2498" s="19"/>
    </row>
    <row r="2499" spans="3:3" x14ac:dyDescent="0.25">
      <c r="C2499" s="19"/>
    </row>
    <row r="2500" spans="3:3" x14ac:dyDescent="0.25">
      <c r="C2500" s="19"/>
    </row>
    <row r="2501" spans="3:3" x14ac:dyDescent="0.25">
      <c r="C2501" s="19"/>
    </row>
    <row r="2502" spans="3:3" x14ac:dyDescent="0.25">
      <c r="C2502" s="19"/>
    </row>
    <row r="2503" spans="3:3" x14ac:dyDescent="0.25">
      <c r="C2503" s="19"/>
    </row>
    <row r="2504" spans="3:3" x14ac:dyDescent="0.25">
      <c r="C2504" s="19"/>
    </row>
    <row r="2505" spans="3:3" x14ac:dyDescent="0.25">
      <c r="C2505" s="19"/>
    </row>
    <row r="2506" spans="3:3" x14ac:dyDescent="0.25">
      <c r="C2506" s="19"/>
    </row>
    <row r="2507" spans="3:3" x14ac:dyDescent="0.25">
      <c r="C2507" s="19"/>
    </row>
    <row r="2508" spans="3:3" x14ac:dyDescent="0.25">
      <c r="C2508" s="19"/>
    </row>
    <row r="2509" spans="3:3" x14ac:dyDescent="0.25">
      <c r="C2509" s="19"/>
    </row>
    <row r="2510" spans="3:3" x14ac:dyDescent="0.25">
      <c r="C2510" s="19"/>
    </row>
    <row r="2511" spans="3:3" x14ac:dyDescent="0.25">
      <c r="C2511" s="19"/>
    </row>
    <row r="2512" spans="3:3" x14ac:dyDescent="0.25">
      <c r="C2512" s="19"/>
    </row>
    <row r="2513" spans="3:3" x14ac:dyDescent="0.25">
      <c r="C2513" s="19"/>
    </row>
    <row r="2514" spans="3:3" x14ac:dyDescent="0.25">
      <c r="C2514" s="19"/>
    </row>
    <row r="2515" spans="3:3" x14ac:dyDescent="0.25">
      <c r="C2515" s="19"/>
    </row>
    <row r="2516" spans="3:3" x14ac:dyDescent="0.25">
      <c r="C2516" s="19"/>
    </row>
    <row r="2517" spans="3:3" x14ac:dyDescent="0.25">
      <c r="C2517" s="19"/>
    </row>
    <row r="2518" spans="3:3" x14ac:dyDescent="0.25">
      <c r="C2518" s="19"/>
    </row>
    <row r="2519" spans="3:3" x14ac:dyDescent="0.25">
      <c r="C2519" s="19"/>
    </row>
    <row r="2520" spans="3:3" x14ac:dyDescent="0.25">
      <c r="C2520" s="19"/>
    </row>
    <row r="2521" spans="3:3" x14ac:dyDescent="0.25">
      <c r="C2521" s="19"/>
    </row>
    <row r="2522" spans="3:3" x14ac:dyDescent="0.25">
      <c r="C2522" s="19"/>
    </row>
    <row r="2523" spans="3:3" x14ac:dyDescent="0.25">
      <c r="C2523" s="19"/>
    </row>
    <row r="2524" spans="3:3" x14ac:dyDescent="0.25">
      <c r="C2524" s="19"/>
    </row>
    <row r="2525" spans="3:3" x14ac:dyDescent="0.25">
      <c r="C2525" s="19"/>
    </row>
    <row r="2526" spans="3:3" x14ac:dyDescent="0.25">
      <c r="C2526" s="19"/>
    </row>
    <row r="2527" spans="3:3" x14ac:dyDescent="0.25">
      <c r="C2527" s="19"/>
    </row>
    <row r="2528" spans="3:3" x14ac:dyDescent="0.25">
      <c r="C2528" s="19"/>
    </row>
    <row r="2529" spans="3:3" x14ac:dyDescent="0.25">
      <c r="C2529" s="19"/>
    </row>
    <row r="2530" spans="3:3" x14ac:dyDescent="0.25">
      <c r="C2530" s="19"/>
    </row>
    <row r="2531" spans="3:3" x14ac:dyDescent="0.25">
      <c r="C2531" s="19"/>
    </row>
    <row r="2532" spans="3:3" x14ac:dyDescent="0.25">
      <c r="C2532" s="19"/>
    </row>
    <row r="2533" spans="3:3" x14ac:dyDescent="0.25">
      <c r="C2533" s="19"/>
    </row>
    <row r="2534" spans="3:3" x14ac:dyDescent="0.25">
      <c r="C2534" s="19"/>
    </row>
    <row r="2535" spans="3:3" x14ac:dyDescent="0.25">
      <c r="C2535" s="19"/>
    </row>
    <row r="2536" spans="3:3" x14ac:dyDescent="0.25">
      <c r="C2536" s="19"/>
    </row>
    <row r="2537" spans="3:3" x14ac:dyDescent="0.25">
      <c r="C2537" s="19"/>
    </row>
    <row r="2538" spans="3:3" x14ac:dyDescent="0.25">
      <c r="C2538" s="19"/>
    </row>
    <row r="2539" spans="3:3" x14ac:dyDescent="0.25">
      <c r="C2539" s="19"/>
    </row>
    <row r="2540" spans="3:3" x14ac:dyDescent="0.25">
      <c r="C2540" s="19"/>
    </row>
    <row r="2541" spans="3:3" x14ac:dyDescent="0.25">
      <c r="C2541" s="19"/>
    </row>
    <row r="2542" spans="3:3" x14ac:dyDescent="0.25">
      <c r="C2542" s="19"/>
    </row>
    <row r="2543" spans="3:3" x14ac:dyDescent="0.25">
      <c r="C2543" s="19"/>
    </row>
    <row r="2544" spans="3:3" x14ac:dyDescent="0.25">
      <c r="C2544" s="19"/>
    </row>
    <row r="2545" spans="3:3" x14ac:dyDescent="0.25">
      <c r="C2545" s="19"/>
    </row>
    <row r="2546" spans="3:3" x14ac:dyDescent="0.25">
      <c r="C2546" s="19"/>
    </row>
    <row r="2547" spans="3:3" x14ac:dyDescent="0.25">
      <c r="C2547" s="19"/>
    </row>
    <row r="2548" spans="3:3" x14ac:dyDescent="0.25">
      <c r="C2548" s="19"/>
    </row>
    <row r="2549" spans="3:3" x14ac:dyDescent="0.25">
      <c r="C2549" s="19"/>
    </row>
    <row r="2550" spans="3:3" x14ac:dyDescent="0.25">
      <c r="C2550" s="19"/>
    </row>
    <row r="2551" spans="3:3" x14ac:dyDescent="0.25">
      <c r="C2551" s="19"/>
    </row>
    <row r="2552" spans="3:3" x14ac:dyDescent="0.25">
      <c r="C2552" s="19"/>
    </row>
    <row r="2553" spans="3:3" x14ac:dyDescent="0.25">
      <c r="C2553" s="19"/>
    </row>
    <row r="2554" spans="3:3" x14ac:dyDescent="0.25">
      <c r="C2554" s="19"/>
    </row>
    <row r="2555" spans="3:3" x14ac:dyDescent="0.25">
      <c r="C2555" s="19"/>
    </row>
    <row r="2556" spans="3:3" x14ac:dyDescent="0.25">
      <c r="C2556" s="19"/>
    </row>
    <row r="2557" spans="3:3" x14ac:dyDescent="0.25">
      <c r="C2557" s="19"/>
    </row>
    <row r="2558" spans="3:3" x14ac:dyDescent="0.25">
      <c r="C2558" s="19"/>
    </row>
    <row r="2559" spans="3:3" x14ac:dyDescent="0.25">
      <c r="C2559" s="19"/>
    </row>
    <row r="2560" spans="3:3" x14ac:dyDescent="0.25">
      <c r="C2560" s="19"/>
    </row>
    <row r="2561" spans="3:3" x14ac:dyDescent="0.25">
      <c r="C2561" s="19"/>
    </row>
    <row r="2562" spans="3:3" x14ac:dyDescent="0.25">
      <c r="C2562" s="19"/>
    </row>
    <row r="2563" spans="3:3" x14ac:dyDescent="0.25">
      <c r="C2563" s="19"/>
    </row>
    <row r="2564" spans="3:3" x14ac:dyDescent="0.25">
      <c r="C2564" s="19"/>
    </row>
    <row r="2565" spans="3:3" x14ac:dyDescent="0.25">
      <c r="C2565" s="19"/>
    </row>
    <row r="2566" spans="3:3" x14ac:dyDescent="0.25">
      <c r="C2566" s="19"/>
    </row>
    <row r="2567" spans="3:3" x14ac:dyDescent="0.25">
      <c r="C2567" s="19"/>
    </row>
    <row r="2568" spans="3:3" x14ac:dyDescent="0.25">
      <c r="C2568" s="19"/>
    </row>
    <row r="2569" spans="3:3" x14ac:dyDescent="0.25">
      <c r="C2569" s="19"/>
    </row>
    <row r="2570" spans="3:3" x14ac:dyDescent="0.25">
      <c r="C2570" s="19"/>
    </row>
    <row r="2571" spans="3:3" x14ac:dyDescent="0.25">
      <c r="C2571" s="19"/>
    </row>
    <row r="2572" spans="3:3" x14ac:dyDescent="0.25">
      <c r="C2572" s="19"/>
    </row>
    <row r="2573" spans="3:3" x14ac:dyDescent="0.25">
      <c r="C2573" s="19"/>
    </row>
    <row r="2574" spans="3:3" x14ac:dyDescent="0.25">
      <c r="C2574" s="19"/>
    </row>
    <row r="2575" spans="3:3" x14ac:dyDescent="0.25">
      <c r="C2575" s="19"/>
    </row>
    <row r="2576" spans="3:3" x14ac:dyDescent="0.25">
      <c r="C2576" s="19"/>
    </row>
    <row r="2577" spans="3:3" x14ac:dyDescent="0.25">
      <c r="C2577" s="19"/>
    </row>
    <row r="2578" spans="3:3" x14ac:dyDescent="0.25">
      <c r="C2578" s="19"/>
    </row>
    <row r="2579" spans="3:3" x14ac:dyDescent="0.25">
      <c r="C2579" s="19"/>
    </row>
    <row r="2580" spans="3:3" x14ac:dyDescent="0.25">
      <c r="C2580" s="19"/>
    </row>
    <row r="2581" spans="3:3" x14ac:dyDescent="0.25">
      <c r="C2581" s="19"/>
    </row>
    <row r="2582" spans="3:3" x14ac:dyDescent="0.25">
      <c r="C2582" s="19"/>
    </row>
    <row r="2583" spans="3:3" x14ac:dyDescent="0.25">
      <c r="C2583" s="19"/>
    </row>
    <row r="2584" spans="3:3" x14ac:dyDescent="0.25">
      <c r="C2584" s="19"/>
    </row>
    <row r="2585" spans="3:3" x14ac:dyDescent="0.25">
      <c r="C2585" s="19"/>
    </row>
    <row r="2586" spans="3:3" x14ac:dyDescent="0.25">
      <c r="C2586" s="19"/>
    </row>
    <row r="2587" spans="3:3" x14ac:dyDescent="0.25">
      <c r="C2587" s="19"/>
    </row>
    <row r="2588" spans="3:3" x14ac:dyDescent="0.25">
      <c r="C2588" s="19"/>
    </row>
    <row r="2589" spans="3:3" x14ac:dyDescent="0.25">
      <c r="C2589" s="19"/>
    </row>
    <row r="2590" spans="3:3" x14ac:dyDescent="0.25">
      <c r="C2590" s="19"/>
    </row>
    <row r="2591" spans="3:3" x14ac:dyDescent="0.25">
      <c r="C2591" s="19"/>
    </row>
    <row r="2592" spans="3:3" x14ac:dyDescent="0.25">
      <c r="C2592" s="19"/>
    </row>
    <row r="2593" spans="3:3" x14ac:dyDescent="0.25">
      <c r="C2593" s="19"/>
    </row>
    <row r="2594" spans="3:3" x14ac:dyDescent="0.25">
      <c r="C2594" s="19"/>
    </row>
    <row r="2595" spans="3:3" x14ac:dyDescent="0.25">
      <c r="C2595" s="19"/>
    </row>
    <row r="2596" spans="3:3" x14ac:dyDescent="0.25">
      <c r="C2596" s="19"/>
    </row>
    <row r="2597" spans="3:3" x14ac:dyDescent="0.25">
      <c r="C2597" s="19"/>
    </row>
    <row r="2598" spans="3:3" x14ac:dyDescent="0.25">
      <c r="C2598" s="19"/>
    </row>
    <row r="2599" spans="3:3" x14ac:dyDescent="0.25">
      <c r="C2599" s="19"/>
    </row>
    <row r="2600" spans="3:3" x14ac:dyDescent="0.25">
      <c r="C2600" s="19"/>
    </row>
    <row r="2601" spans="3:3" x14ac:dyDescent="0.25">
      <c r="C2601" s="19"/>
    </row>
    <row r="2602" spans="3:3" x14ac:dyDescent="0.25">
      <c r="C2602" s="19"/>
    </row>
    <row r="2603" spans="3:3" x14ac:dyDescent="0.25">
      <c r="C2603" s="19"/>
    </row>
    <row r="2604" spans="3:3" x14ac:dyDescent="0.25">
      <c r="C2604" s="19"/>
    </row>
    <row r="2605" spans="3:3" x14ac:dyDescent="0.25">
      <c r="C2605" s="19"/>
    </row>
    <row r="2606" spans="3:3" x14ac:dyDescent="0.25">
      <c r="C2606" s="19"/>
    </row>
    <row r="2607" spans="3:3" x14ac:dyDescent="0.25">
      <c r="C2607" s="19"/>
    </row>
    <row r="2608" spans="3:3" x14ac:dyDescent="0.25">
      <c r="C2608" s="19"/>
    </row>
    <row r="2609" spans="3:3" x14ac:dyDescent="0.25">
      <c r="C2609" s="19"/>
    </row>
    <row r="2610" spans="3:3" x14ac:dyDescent="0.25">
      <c r="C2610" s="19"/>
    </row>
    <row r="2611" spans="3:3" x14ac:dyDescent="0.25">
      <c r="C2611" s="19"/>
    </row>
    <row r="2612" spans="3:3" x14ac:dyDescent="0.25">
      <c r="C2612" s="19"/>
    </row>
    <row r="2613" spans="3:3" x14ac:dyDescent="0.25">
      <c r="C2613" s="19"/>
    </row>
    <row r="2614" spans="3:3" x14ac:dyDescent="0.25">
      <c r="C2614" s="19"/>
    </row>
    <row r="2615" spans="3:3" x14ac:dyDescent="0.25">
      <c r="C2615" s="19"/>
    </row>
    <row r="2616" spans="3:3" x14ac:dyDescent="0.25">
      <c r="C2616" s="19"/>
    </row>
    <row r="2617" spans="3:3" x14ac:dyDescent="0.25">
      <c r="C2617" s="19"/>
    </row>
    <row r="2618" spans="3:3" x14ac:dyDescent="0.25">
      <c r="C2618" s="19"/>
    </row>
    <row r="2619" spans="3:3" x14ac:dyDescent="0.25">
      <c r="C2619" s="19"/>
    </row>
    <row r="2620" spans="3:3" x14ac:dyDescent="0.25">
      <c r="C2620" s="19"/>
    </row>
    <row r="2621" spans="3:3" x14ac:dyDescent="0.25">
      <c r="C2621" s="19"/>
    </row>
    <row r="2622" spans="3:3" x14ac:dyDescent="0.25">
      <c r="C2622" s="19"/>
    </row>
    <row r="2623" spans="3:3" x14ac:dyDescent="0.25">
      <c r="C2623" s="19"/>
    </row>
    <row r="2624" spans="3:3" x14ac:dyDescent="0.25">
      <c r="C2624" s="19"/>
    </row>
    <row r="2625" spans="3:3" x14ac:dyDescent="0.25">
      <c r="C2625" s="19"/>
    </row>
    <row r="2626" spans="3:3" x14ac:dyDescent="0.25">
      <c r="C2626" s="19"/>
    </row>
    <row r="2627" spans="3:3" x14ac:dyDescent="0.25">
      <c r="C2627" s="19"/>
    </row>
    <row r="2628" spans="3:3" x14ac:dyDescent="0.25">
      <c r="C2628" s="19"/>
    </row>
    <row r="2629" spans="3:3" x14ac:dyDescent="0.25">
      <c r="C2629" s="19"/>
    </row>
    <row r="2630" spans="3:3" x14ac:dyDescent="0.25">
      <c r="C2630" s="19"/>
    </row>
    <row r="2631" spans="3:3" x14ac:dyDescent="0.25">
      <c r="C2631" s="19"/>
    </row>
    <row r="2632" spans="3:3" x14ac:dyDescent="0.25">
      <c r="C2632" s="19"/>
    </row>
    <row r="2633" spans="3:3" x14ac:dyDescent="0.25">
      <c r="C2633" s="19"/>
    </row>
    <row r="2634" spans="3:3" x14ac:dyDescent="0.25">
      <c r="C2634" s="19"/>
    </row>
    <row r="2635" spans="3:3" x14ac:dyDescent="0.25">
      <c r="C2635" s="19"/>
    </row>
    <row r="2636" spans="3:3" x14ac:dyDescent="0.25">
      <c r="C2636" s="19"/>
    </row>
    <row r="2637" spans="3:3" x14ac:dyDescent="0.25">
      <c r="C2637" s="19"/>
    </row>
    <row r="2638" spans="3:3" x14ac:dyDescent="0.25">
      <c r="C2638" s="19"/>
    </row>
    <row r="2639" spans="3:3" x14ac:dyDescent="0.25">
      <c r="C2639" s="19"/>
    </row>
    <row r="2640" spans="3:3" x14ac:dyDescent="0.25">
      <c r="C2640" s="19"/>
    </row>
    <row r="2641" spans="3:3" x14ac:dyDescent="0.25">
      <c r="C2641" s="19"/>
    </row>
    <row r="2642" spans="3:3" x14ac:dyDescent="0.25">
      <c r="C2642" s="19"/>
    </row>
    <row r="2643" spans="3:3" x14ac:dyDescent="0.25">
      <c r="C2643" s="19"/>
    </row>
    <row r="2644" spans="3:3" x14ac:dyDescent="0.25">
      <c r="C2644" s="19"/>
    </row>
    <row r="2645" spans="3:3" x14ac:dyDescent="0.25">
      <c r="C2645" s="19"/>
    </row>
    <row r="2646" spans="3:3" x14ac:dyDescent="0.25">
      <c r="C2646" s="19"/>
    </row>
    <row r="2647" spans="3:3" x14ac:dyDescent="0.25">
      <c r="C2647" s="19"/>
    </row>
    <row r="2648" spans="3:3" x14ac:dyDescent="0.25">
      <c r="C2648" s="19"/>
    </row>
    <row r="2649" spans="3:3" x14ac:dyDescent="0.25">
      <c r="C2649" s="19"/>
    </row>
    <row r="2650" spans="3:3" x14ac:dyDescent="0.25">
      <c r="C2650" s="19"/>
    </row>
    <row r="2651" spans="3:3" x14ac:dyDescent="0.25">
      <c r="C2651" s="19"/>
    </row>
    <row r="2652" spans="3:3" x14ac:dyDescent="0.25">
      <c r="C2652" s="19"/>
    </row>
    <row r="2653" spans="3:3" x14ac:dyDescent="0.25">
      <c r="C2653" s="19"/>
    </row>
    <row r="2654" spans="3:3" x14ac:dyDescent="0.25">
      <c r="C2654" s="19"/>
    </row>
    <row r="2655" spans="3:3" x14ac:dyDescent="0.25">
      <c r="C2655" s="19"/>
    </row>
    <row r="2656" spans="3:3" x14ac:dyDescent="0.25">
      <c r="C2656" s="19"/>
    </row>
    <row r="2657" spans="3:3" x14ac:dyDescent="0.25">
      <c r="C2657" s="19"/>
    </row>
    <row r="2658" spans="3:3" x14ac:dyDescent="0.25">
      <c r="C2658" s="19"/>
    </row>
    <row r="2659" spans="3:3" x14ac:dyDescent="0.25">
      <c r="C2659" s="19"/>
    </row>
    <row r="2660" spans="3:3" x14ac:dyDescent="0.25">
      <c r="C2660" s="19"/>
    </row>
    <row r="2661" spans="3:3" x14ac:dyDescent="0.25">
      <c r="C2661" s="19"/>
    </row>
    <row r="2662" spans="3:3" x14ac:dyDescent="0.25">
      <c r="C2662" s="19"/>
    </row>
    <row r="2663" spans="3:3" x14ac:dyDescent="0.25">
      <c r="C2663" s="19"/>
    </row>
    <row r="2664" spans="3:3" x14ac:dyDescent="0.25">
      <c r="C2664" s="19"/>
    </row>
    <row r="2665" spans="3:3" x14ac:dyDescent="0.25">
      <c r="C2665" s="19"/>
    </row>
    <row r="2666" spans="3:3" x14ac:dyDescent="0.25">
      <c r="C2666" s="19"/>
    </row>
    <row r="2667" spans="3:3" x14ac:dyDescent="0.25">
      <c r="C2667" s="19"/>
    </row>
    <row r="2668" spans="3:3" x14ac:dyDescent="0.25">
      <c r="C2668" s="19"/>
    </row>
    <row r="2669" spans="3:3" x14ac:dyDescent="0.25">
      <c r="C2669" s="19"/>
    </row>
    <row r="2670" spans="3:3" x14ac:dyDescent="0.25">
      <c r="C2670" s="19"/>
    </row>
    <row r="2671" spans="3:3" x14ac:dyDescent="0.25">
      <c r="C2671" s="19"/>
    </row>
    <row r="2672" spans="3:3" x14ac:dyDescent="0.25">
      <c r="C2672" s="19"/>
    </row>
    <row r="2673" spans="3:3" x14ac:dyDescent="0.25">
      <c r="C2673" s="19"/>
    </row>
    <row r="2674" spans="3:3" x14ac:dyDescent="0.25">
      <c r="C2674" s="19"/>
    </row>
    <row r="2675" spans="3:3" x14ac:dyDescent="0.25">
      <c r="C2675" s="19"/>
    </row>
    <row r="2676" spans="3:3" x14ac:dyDescent="0.25">
      <c r="C2676" s="19"/>
    </row>
    <row r="2677" spans="3:3" x14ac:dyDescent="0.25">
      <c r="C2677" s="19"/>
    </row>
    <row r="2678" spans="3:3" x14ac:dyDescent="0.25">
      <c r="C2678" s="19"/>
    </row>
    <row r="2679" spans="3:3" x14ac:dyDescent="0.25">
      <c r="C2679" s="19"/>
    </row>
    <row r="2680" spans="3:3" x14ac:dyDescent="0.25">
      <c r="C2680" s="19"/>
    </row>
    <row r="2681" spans="3:3" x14ac:dyDescent="0.25">
      <c r="C2681" s="19"/>
    </row>
    <row r="2682" spans="3:3" x14ac:dyDescent="0.25">
      <c r="C2682" s="19"/>
    </row>
    <row r="2683" spans="3:3" x14ac:dyDescent="0.25">
      <c r="C2683" s="19"/>
    </row>
    <row r="2684" spans="3:3" x14ac:dyDescent="0.25">
      <c r="C2684" s="19"/>
    </row>
    <row r="2685" spans="3:3" x14ac:dyDescent="0.25">
      <c r="C2685" s="19"/>
    </row>
    <row r="2686" spans="3:3" x14ac:dyDescent="0.25">
      <c r="C2686" s="19"/>
    </row>
    <row r="2687" spans="3:3" x14ac:dyDescent="0.25">
      <c r="C2687" s="19"/>
    </row>
    <row r="2688" spans="3:3" x14ac:dyDescent="0.25">
      <c r="C2688" s="19"/>
    </row>
    <row r="2689" spans="3:3" x14ac:dyDescent="0.25">
      <c r="C2689" s="19"/>
    </row>
    <row r="2690" spans="3:3" x14ac:dyDescent="0.25">
      <c r="C2690" s="19"/>
    </row>
    <row r="2691" spans="3:3" x14ac:dyDescent="0.25">
      <c r="C2691" s="19"/>
    </row>
    <row r="2692" spans="3:3" x14ac:dyDescent="0.25">
      <c r="C2692" s="19"/>
    </row>
    <row r="2693" spans="3:3" x14ac:dyDescent="0.25">
      <c r="C2693" s="19"/>
    </row>
    <row r="2694" spans="3:3" x14ac:dyDescent="0.25">
      <c r="C2694" s="19"/>
    </row>
    <row r="2695" spans="3:3" x14ac:dyDescent="0.25">
      <c r="C2695" s="19"/>
    </row>
    <row r="2696" spans="3:3" x14ac:dyDescent="0.25">
      <c r="C2696" s="19"/>
    </row>
    <row r="2697" spans="3:3" x14ac:dyDescent="0.25">
      <c r="C2697" s="19"/>
    </row>
    <row r="2698" spans="3:3" x14ac:dyDescent="0.25">
      <c r="C2698" s="19"/>
    </row>
    <row r="2699" spans="3:3" x14ac:dyDescent="0.25">
      <c r="C2699" s="19"/>
    </row>
    <row r="2700" spans="3:3" x14ac:dyDescent="0.25">
      <c r="C2700" s="19"/>
    </row>
    <row r="2701" spans="3:3" x14ac:dyDescent="0.25">
      <c r="C2701" s="19"/>
    </row>
    <row r="2702" spans="3:3" x14ac:dyDescent="0.25">
      <c r="C2702" s="19"/>
    </row>
    <row r="2703" spans="3:3" x14ac:dyDescent="0.25">
      <c r="C2703" s="19"/>
    </row>
    <row r="2704" spans="3:3" x14ac:dyDescent="0.25">
      <c r="C2704" s="19"/>
    </row>
    <row r="2705" spans="3:3" x14ac:dyDescent="0.25">
      <c r="C2705" s="19"/>
    </row>
    <row r="2706" spans="3:3" x14ac:dyDescent="0.25">
      <c r="C2706" s="19"/>
    </row>
    <row r="2707" spans="3:3" x14ac:dyDescent="0.25">
      <c r="C2707" s="19"/>
    </row>
    <row r="2708" spans="3:3" x14ac:dyDescent="0.25">
      <c r="C2708" s="19"/>
    </row>
    <row r="2709" spans="3:3" x14ac:dyDescent="0.25">
      <c r="C2709" s="19"/>
    </row>
    <row r="2710" spans="3:3" x14ac:dyDescent="0.25">
      <c r="C2710" s="19"/>
    </row>
    <row r="2711" spans="3:3" x14ac:dyDescent="0.25">
      <c r="C2711" s="19"/>
    </row>
    <row r="2712" spans="3:3" x14ac:dyDescent="0.25">
      <c r="C2712" s="19"/>
    </row>
    <row r="2713" spans="3:3" x14ac:dyDescent="0.25">
      <c r="C2713" s="19"/>
    </row>
    <row r="2714" spans="3:3" x14ac:dyDescent="0.25">
      <c r="C2714" s="19"/>
    </row>
    <row r="2715" spans="3:3" x14ac:dyDescent="0.25">
      <c r="C2715" s="19"/>
    </row>
    <row r="2716" spans="3:3" x14ac:dyDescent="0.25">
      <c r="C2716" s="19"/>
    </row>
    <row r="2717" spans="3:3" x14ac:dyDescent="0.25">
      <c r="C2717" s="19"/>
    </row>
    <row r="2718" spans="3:3" x14ac:dyDescent="0.25">
      <c r="C2718" s="19"/>
    </row>
    <row r="2719" spans="3:3" x14ac:dyDescent="0.25">
      <c r="C2719" s="19"/>
    </row>
    <row r="2720" spans="3:3" x14ac:dyDescent="0.25">
      <c r="C2720" s="19"/>
    </row>
    <row r="2721" spans="3:3" x14ac:dyDescent="0.25">
      <c r="C2721" s="19"/>
    </row>
    <row r="2722" spans="3:3" x14ac:dyDescent="0.25">
      <c r="C2722" s="19"/>
    </row>
    <row r="2723" spans="3:3" x14ac:dyDescent="0.25">
      <c r="C2723" s="19"/>
    </row>
    <row r="2724" spans="3:3" x14ac:dyDescent="0.25">
      <c r="C2724" s="19"/>
    </row>
    <row r="2725" spans="3:3" x14ac:dyDescent="0.25">
      <c r="C2725" s="19"/>
    </row>
    <row r="2726" spans="3:3" x14ac:dyDescent="0.25">
      <c r="C2726" s="19"/>
    </row>
    <row r="2727" spans="3:3" x14ac:dyDescent="0.25">
      <c r="C2727" s="19"/>
    </row>
    <row r="2728" spans="3:3" x14ac:dyDescent="0.25">
      <c r="C2728" s="19"/>
    </row>
    <row r="2729" spans="3:3" x14ac:dyDescent="0.25">
      <c r="C2729" s="19"/>
    </row>
    <row r="2730" spans="3:3" x14ac:dyDescent="0.25">
      <c r="C2730" s="19"/>
    </row>
    <row r="2731" spans="3:3" x14ac:dyDescent="0.25">
      <c r="C2731" s="19"/>
    </row>
    <row r="2732" spans="3:3" x14ac:dyDescent="0.25">
      <c r="C2732" s="19"/>
    </row>
    <row r="2733" spans="3:3" x14ac:dyDescent="0.25">
      <c r="C2733" s="19"/>
    </row>
    <row r="2734" spans="3:3" x14ac:dyDescent="0.25">
      <c r="C2734" s="19"/>
    </row>
    <row r="2735" spans="3:3" x14ac:dyDescent="0.25">
      <c r="C2735" s="19"/>
    </row>
    <row r="2736" spans="3:3" x14ac:dyDescent="0.25">
      <c r="C2736" s="19"/>
    </row>
    <row r="2737" spans="3:3" x14ac:dyDescent="0.25">
      <c r="C2737" s="19"/>
    </row>
    <row r="2738" spans="3:3" x14ac:dyDescent="0.25">
      <c r="C2738" s="19"/>
    </row>
    <row r="2739" spans="3:3" x14ac:dyDescent="0.25">
      <c r="C2739" s="19"/>
    </row>
    <row r="2740" spans="3:3" x14ac:dyDescent="0.25">
      <c r="C2740" s="19"/>
    </row>
    <row r="2741" spans="3:3" x14ac:dyDescent="0.25">
      <c r="C2741" s="19"/>
    </row>
    <row r="2742" spans="3:3" x14ac:dyDescent="0.25">
      <c r="C2742" s="19"/>
    </row>
    <row r="2743" spans="3:3" x14ac:dyDescent="0.25">
      <c r="C2743" s="19"/>
    </row>
    <row r="2744" spans="3:3" x14ac:dyDescent="0.25">
      <c r="C2744" s="19"/>
    </row>
    <row r="2745" spans="3:3" x14ac:dyDescent="0.25">
      <c r="C2745" s="19"/>
    </row>
    <row r="2746" spans="3:3" x14ac:dyDescent="0.25">
      <c r="C2746" s="19"/>
    </row>
    <row r="2747" spans="3:3" x14ac:dyDescent="0.25">
      <c r="C2747" s="19"/>
    </row>
    <row r="2748" spans="3:3" x14ac:dyDescent="0.25">
      <c r="C2748" s="19"/>
    </row>
    <row r="2749" spans="3:3" x14ac:dyDescent="0.25">
      <c r="C2749" s="19"/>
    </row>
    <row r="2750" spans="3:3" x14ac:dyDescent="0.25">
      <c r="C2750" s="19"/>
    </row>
    <row r="2751" spans="3:3" x14ac:dyDescent="0.25">
      <c r="C2751" s="19"/>
    </row>
    <row r="2752" spans="3:3" x14ac:dyDescent="0.25">
      <c r="C2752" s="19"/>
    </row>
    <row r="2753" spans="3:3" x14ac:dyDescent="0.25">
      <c r="C2753" s="19"/>
    </row>
    <row r="2754" spans="3:3" x14ac:dyDescent="0.25">
      <c r="C2754" s="19"/>
    </row>
    <row r="2755" spans="3:3" x14ac:dyDescent="0.25">
      <c r="C2755" s="19"/>
    </row>
    <row r="2756" spans="3:3" x14ac:dyDescent="0.25">
      <c r="C2756" s="19"/>
    </row>
    <row r="2757" spans="3:3" x14ac:dyDescent="0.25">
      <c r="C2757" s="19"/>
    </row>
    <row r="2758" spans="3:3" x14ac:dyDescent="0.25">
      <c r="C2758" s="19"/>
    </row>
    <row r="2759" spans="3:3" x14ac:dyDescent="0.25">
      <c r="C2759" s="19"/>
    </row>
    <row r="2760" spans="3:3" x14ac:dyDescent="0.25">
      <c r="C2760" s="19"/>
    </row>
    <row r="2761" spans="3:3" x14ac:dyDescent="0.25">
      <c r="C2761" s="19"/>
    </row>
    <row r="2762" spans="3:3" x14ac:dyDescent="0.25">
      <c r="C2762" s="19"/>
    </row>
    <row r="2763" spans="3:3" x14ac:dyDescent="0.25">
      <c r="C2763" s="19"/>
    </row>
    <row r="2764" spans="3:3" x14ac:dyDescent="0.25">
      <c r="C2764" s="19"/>
    </row>
    <row r="2765" spans="3:3" x14ac:dyDescent="0.25">
      <c r="C2765" s="19"/>
    </row>
    <row r="2766" spans="3:3" x14ac:dyDescent="0.25">
      <c r="C2766" s="19"/>
    </row>
    <row r="2767" spans="3:3" x14ac:dyDescent="0.25">
      <c r="C2767" s="19"/>
    </row>
    <row r="2768" spans="3:3" x14ac:dyDescent="0.25">
      <c r="C2768" s="19"/>
    </row>
    <row r="2769" spans="3:3" x14ac:dyDescent="0.25">
      <c r="C2769" s="19"/>
    </row>
    <row r="2770" spans="3:3" x14ac:dyDescent="0.25">
      <c r="C2770" s="19"/>
    </row>
    <row r="2771" spans="3:3" x14ac:dyDescent="0.25">
      <c r="C2771" s="19"/>
    </row>
    <row r="2772" spans="3:3" x14ac:dyDescent="0.25">
      <c r="C2772" s="19"/>
    </row>
    <row r="2773" spans="3:3" x14ac:dyDescent="0.25">
      <c r="C2773" s="19"/>
    </row>
    <row r="2774" spans="3:3" x14ac:dyDescent="0.25">
      <c r="C2774" s="19"/>
    </row>
    <row r="2775" spans="3:3" x14ac:dyDescent="0.25">
      <c r="C2775" s="19"/>
    </row>
    <row r="2776" spans="3:3" x14ac:dyDescent="0.25">
      <c r="C2776" s="19"/>
    </row>
    <row r="2777" spans="3:3" x14ac:dyDescent="0.25">
      <c r="C2777" s="19"/>
    </row>
    <row r="2778" spans="3:3" x14ac:dyDescent="0.25">
      <c r="C2778" s="19"/>
    </row>
    <row r="2779" spans="3:3" x14ac:dyDescent="0.25">
      <c r="C2779" s="19"/>
    </row>
    <row r="2780" spans="3:3" x14ac:dyDescent="0.25">
      <c r="C2780" s="19"/>
    </row>
    <row r="2781" spans="3:3" x14ac:dyDescent="0.25">
      <c r="C2781" s="19"/>
    </row>
    <row r="2782" spans="3:3" x14ac:dyDescent="0.25">
      <c r="C2782" s="19"/>
    </row>
    <row r="2783" spans="3:3" x14ac:dyDescent="0.25">
      <c r="C2783" s="19"/>
    </row>
    <row r="2784" spans="3:3" x14ac:dyDescent="0.25">
      <c r="C2784" s="19"/>
    </row>
    <row r="2785" spans="3:3" x14ac:dyDescent="0.25">
      <c r="C2785" s="19"/>
    </row>
    <row r="2786" spans="3:3" x14ac:dyDescent="0.25">
      <c r="C2786" s="19"/>
    </row>
    <row r="2787" spans="3:3" x14ac:dyDescent="0.25">
      <c r="C2787" s="19"/>
    </row>
    <row r="2788" spans="3:3" x14ac:dyDescent="0.25">
      <c r="C2788" s="19"/>
    </row>
    <row r="2789" spans="3:3" x14ac:dyDescent="0.25">
      <c r="C2789" s="19"/>
    </row>
    <row r="2790" spans="3:3" x14ac:dyDescent="0.25">
      <c r="C2790" s="19"/>
    </row>
    <row r="2791" spans="3:3" x14ac:dyDescent="0.25">
      <c r="C2791" s="19"/>
    </row>
    <row r="2792" spans="3:3" x14ac:dyDescent="0.25">
      <c r="C2792" s="19"/>
    </row>
    <row r="2793" spans="3:3" x14ac:dyDescent="0.25">
      <c r="C2793" s="19"/>
    </row>
    <row r="2794" spans="3:3" x14ac:dyDescent="0.25">
      <c r="C2794" s="19"/>
    </row>
    <row r="2795" spans="3:3" x14ac:dyDescent="0.25">
      <c r="C2795" s="19"/>
    </row>
    <row r="2796" spans="3:3" x14ac:dyDescent="0.25">
      <c r="C2796" s="19"/>
    </row>
    <row r="2797" spans="3:3" x14ac:dyDescent="0.25">
      <c r="C2797" s="19"/>
    </row>
    <row r="2798" spans="3:3" x14ac:dyDescent="0.25">
      <c r="C2798" s="19"/>
    </row>
    <row r="2799" spans="3:3" x14ac:dyDescent="0.25">
      <c r="C2799" s="19"/>
    </row>
    <row r="2800" spans="3:3" x14ac:dyDescent="0.25">
      <c r="C2800" s="19"/>
    </row>
    <row r="2801" spans="3:3" x14ac:dyDescent="0.25">
      <c r="C2801" s="19"/>
    </row>
    <row r="2802" spans="3:3" x14ac:dyDescent="0.25">
      <c r="C2802" s="19"/>
    </row>
    <row r="2803" spans="3:3" x14ac:dyDescent="0.25">
      <c r="C2803" s="19"/>
    </row>
    <row r="2804" spans="3:3" x14ac:dyDescent="0.25">
      <c r="C2804" s="19"/>
    </row>
    <row r="2805" spans="3:3" x14ac:dyDescent="0.25">
      <c r="C280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5.5703125" bestFit="1" customWidth="1"/>
    <col min="2" max="2" width="13.5703125" bestFit="1" customWidth="1"/>
    <col min="3" max="3" width="11.85546875" customWidth="1"/>
    <col min="4" max="4" width="12.28515625" customWidth="1"/>
    <col min="5" max="5" width="12.85546875" customWidth="1"/>
    <col min="6" max="6" width="13.28515625" bestFit="1" customWidth="1"/>
    <col min="7" max="7" width="10.85546875" customWidth="1"/>
    <col min="8" max="9" width="13.28515625" bestFit="1" customWidth="1"/>
    <col min="10" max="10" width="12.7109375" customWidth="1"/>
    <col min="11" max="11" width="11.85546875" customWidth="1"/>
    <col min="12" max="12" width="13.28515625" customWidth="1"/>
    <col min="13" max="13" width="12" customWidth="1"/>
    <col min="14" max="14" width="11.85546875" customWidth="1"/>
    <col min="15" max="16" width="13" customWidth="1"/>
  </cols>
  <sheetData>
    <row r="1" spans="1:20" x14ac:dyDescent="0.25">
      <c r="A1" t="s">
        <v>153</v>
      </c>
      <c r="C1" s="31">
        <v>2186151</v>
      </c>
      <c r="D1" s="31">
        <v>48517696</v>
      </c>
      <c r="E1" s="31">
        <v>498308</v>
      </c>
      <c r="F1" s="31">
        <v>43185397</v>
      </c>
      <c r="G1" s="31">
        <v>5496906</v>
      </c>
      <c r="H1" s="31">
        <v>1563332</v>
      </c>
      <c r="I1" s="31">
        <v>213020</v>
      </c>
      <c r="J1" s="32">
        <v>5631913</v>
      </c>
      <c r="K1" s="32">
        <v>119305</v>
      </c>
      <c r="L1" s="31">
        <v>2460397</v>
      </c>
      <c r="M1" s="31">
        <v>744842</v>
      </c>
      <c r="N1" s="31">
        <v>10582325</v>
      </c>
      <c r="O1" s="31">
        <v>1578135</v>
      </c>
      <c r="P1" s="31">
        <v>3614047</v>
      </c>
    </row>
    <row r="2" spans="1:20" ht="78" thickBot="1" x14ac:dyDescent="0.3">
      <c r="C2" s="4" t="s">
        <v>126</v>
      </c>
      <c r="D2" s="4" t="s">
        <v>9</v>
      </c>
      <c r="E2" s="4" t="s">
        <v>10</v>
      </c>
      <c r="F2" s="4" t="s">
        <v>11</v>
      </c>
      <c r="G2" s="4" t="s">
        <v>13</v>
      </c>
      <c r="H2" s="4" t="s">
        <v>12</v>
      </c>
      <c r="I2" s="4" t="s">
        <v>14</v>
      </c>
      <c r="J2" s="4" t="s">
        <v>116</v>
      </c>
      <c r="K2" s="4" t="s">
        <v>115</v>
      </c>
      <c r="L2" s="4" t="s">
        <v>128</v>
      </c>
      <c r="M2" s="4" t="s">
        <v>130</v>
      </c>
      <c r="N2" s="4" t="s">
        <v>129</v>
      </c>
      <c r="O2" s="4" t="s">
        <v>112</v>
      </c>
      <c r="P2" s="4" t="s">
        <v>147</v>
      </c>
    </row>
    <row r="3" spans="1:20" ht="15.75" thickTop="1" x14ac:dyDescent="0.25">
      <c r="A3" s="1" t="s">
        <v>2</v>
      </c>
      <c r="B3" s="1"/>
      <c r="C3" s="28">
        <v>337545.52</v>
      </c>
      <c r="D3" s="2">
        <v>558355</v>
      </c>
      <c r="E3" s="2">
        <v>4708</v>
      </c>
      <c r="F3" s="28">
        <f>5348189-51595</f>
        <v>5296594</v>
      </c>
      <c r="G3" s="2">
        <f>624566-15177.39-30000-62088.82-84213.13-14924.49</f>
        <v>418162.17</v>
      </c>
      <c r="H3" s="2">
        <v>431627</v>
      </c>
      <c r="I3" s="2">
        <v>53255</v>
      </c>
      <c r="J3" s="2">
        <v>281595</v>
      </c>
      <c r="K3" s="2">
        <v>0</v>
      </c>
      <c r="L3" s="2">
        <v>175000</v>
      </c>
      <c r="M3" s="2">
        <f>37242-4720</f>
        <v>32522</v>
      </c>
      <c r="N3" s="2">
        <v>360297</v>
      </c>
      <c r="O3" s="2">
        <v>78907</v>
      </c>
      <c r="P3" s="2">
        <v>0</v>
      </c>
    </row>
    <row r="4" spans="1:20" x14ac:dyDescent="0.25">
      <c r="A4" s="1" t="s">
        <v>3</v>
      </c>
      <c r="B4" s="1"/>
      <c r="C4" s="28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20" x14ac:dyDescent="0.25">
      <c r="A5" s="1" t="s">
        <v>4</v>
      </c>
      <c r="B5" s="1"/>
      <c r="C5" s="28">
        <v>1685216.37</v>
      </c>
      <c r="D5" s="2">
        <v>0</v>
      </c>
      <c r="E5" s="2">
        <v>0</v>
      </c>
      <c r="F5" s="2">
        <f>2392.45+2189.05+2607.55+2810.95</f>
        <v>10000</v>
      </c>
      <c r="G5" s="2">
        <f>30000+267148.9+120872.34+83849.7+49990.22</f>
        <v>551861.16</v>
      </c>
      <c r="H5" s="2">
        <v>0</v>
      </c>
      <c r="I5" s="2">
        <v>0</v>
      </c>
      <c r="J5" s="2">
        <f>2378843.95+355050</f>
        <v>2733893.95</v>
      </c>
      <c r="K5" s="2">
        <v>119305</v>
      </c>
      <c r="L5" s="2">
        <v>0</v>
      </c>
      <c r="M5" s="2">
        <v>0</v>
      </c>
      <c r="N5" s="2">
        <v>0</v>
      </c>
      <c r="O5" s="2">
        <v>0</v>
      </c>
      <c r="P5" s="2">
        <v>3614047</v>
      </c>
    </row>
    <row r="6" spans="1:20" x14ac:dyDescent="0.25">
      <c r="A6" s="1" t="s">
        <v>5</v>
      </c>
      <c r="B6" s="1"/>
      <c r="C6" s="28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1499228</v>
      </c>
      <c r="P6" s="2">
        <v>0</v>
      </c>
    </row>
    <row r="7" spans="1:20" x14ac:dyDescent="0.25">
      <c r="C7" s="30"/>
    </row>
    <row r="8" spans="1:20" x14ac:dyDescent="0.25">
      <c r="C8" s="28">
        <f>SUM(C3:C7)</f>
        <v>2022761.8900000001</v>
      </c>
      <c r="D8" s="2">
        <f t="shared" ref="D8:O8" si="0">SUM(D3:D7)</f>
        <v>558355</v>
      </c>
      <c r="E8" s="2">
        <f t="shared" si="0"/>
        <v>4708</v>
      </c>
      <c r="F8" s="2">
        <f t="shared" si="0"/>
        <v>5306594</v>
      </c>
      <c r="G8" s="2">
        <f t="shared" si="0"/>
        <v>970023.33000000007</v>
      </c>
      <c r="H8" s="2">
        <f t="shared" si="0"/>
        <v>431627</v>
      </c>
      <c r="I8" s="2">
        <f t="shared" si="0"/>
        <v>53255</v>
      </c>
      <c r="J8" s="2">
        <f t="shared" si="0"/>
        <v>3015488.95</v>
      </c>
      <c r="K8" s="2">
        <f t="shared" si="0"/>
        <v>119305</v>
      </c>
      <c r="L8" s="2">
        <f t="shared" si="0"/>
        <v>175000</v>
      </c>
      <c r="M8" s="2">
        <f t="shared" si="0"/>
        <v>32522</v>
      </c>
      <c r="N8" s="2">
        <f t="shared" si="0"/>
        <v>360297</v>
      </c>
      <c r="O8" s="2">
        <f t="shared" si="0"/>
        <v>1578135</v>
      </c>
      <c r="P8" s="2">
        <f>SUM(P3:P7)</f>
        <v>3614047</v>
      </c>
    </row>
    <row r="9" spans="1:20" x14ac:dyDescent="0.25">
      <c r="C9" s="30"/>
    </row>
    <row r="10" spans="1:20" x14ac:dyDescent="0.25">
      <c r="A10" s="3" t="s">
        <v>63</v>
      </c>
      <c r="B10" s="3" t="s">
        <v>8</v>
      </c>
      <c r="C10" s="30"/>
    </row>
    <row r="11" spans="1:20" x14ac:dyDescent="0.25">
      <c r="A11" s="6" t="s">
        <v>64</v>
      </c>
      <c r="B11" s="7" t="s">
        <v>15</v>
      </c>
      <c r="C11" s="28">
        <v>0</v>
      </c>
      <c r="D11" s="28">
        <v>90249</v>
      </c>
      <c r="E11" s="28">
        <v>0</v>
      </c>
      <c r="F11" s="28">
        <v>761768</v>
      </c>
      <c r="G11" s="28">
        <v>0</v>
      </c>
      <c r="H11" s="28">
        <v>23500</v>
      </c>
      <c r="I11" s="28">
        <v>0</v>
      </c>
      <c r="J11" s="28">
        <v>0</v>
      </c>
      <c r="K11" s="28">
        <v>0</v>
      </c>
      <c r="L11" s="28">
        <v>11826</v>
      </c>
      <c r="M11" s="28">
        <v>17879.48</v>
      </c>
      <c r="N11" s="28">
        <v>72907</v>
      </c>
      <c r="O11" s="28">
        <v>0</v>
      </c>
      <c r="P11" s="28">
        <v>0</v>
      </c>
      <c r="T11" s="2"/>
    </row>
    <row r="12" spans="1:20" x14ac:dyDescent="0.25">
      <c r="A12" s="6" t="s">
        <v>68</v>
      </c>
      <c r="B12" s="7" t="s">
        <v>19</v>
      </c>
      <c r="C12" s="28">
        <v>0</v>
      </c>
      <c r="D12" s="28">
        <v>480790</v>
      </c>
      <c r="E12" s="28">
        <v>0</v>
      </c>
      <c r="F12" s="28">
        <v>662964</v>
      </c>
      <c r="G12" s="28">
        <v>0</v>
      </c>
      <c r="H12" s="28">
        <v>21657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117444</v>
      </c>
      <c r="O12" s="28">
        <v>0</v>
      </c>
      <c r="P12" s="28">
        <v>0</v>
      </c>
    </row>
    <row r="13" spans="1:20" x14ac:dyDescent="0.25">
      <c r="A13" s="6" t="s">
        <v>69</v>
      </c>
      <c r="B13" s="7" t="s">
        <v>20</v>
      </c>
      <c r="C13" s="28">
        <v>50435.26</v>
      </c>
      <c r="D13" s="28">
        <f>1818696+162256</f>
        <v>1980952</v>
      </c>
      <c r="E13" s="28">
        <v>0</v>
      </c>
      <c r="F13" s="28">
        <f>753590+2069</f>
        <v>755659</v>
      </c>
      <c r="G13" s="28">
        <v>0</v>
      </c>
      <c r="H13" s="28">
        <v>38707</v>
      </c>
      <c r="I13" s="28">
        <v>0</v>
      </c>
      <c r="J13" s="28">
        <v>281674.23999999999</v>
      </c>
      <c r="K13" s="28">
        <v>0</v>
      </c>
      <c r="L13" s="28">
        <f>166004+17854</f>
        <v>183858</v>
      </c>
      <c r="M13" s="28">
        <v>0</v>
      </c>
      <c r="N13" s="28">
        <v>276517</v>
      </c>
      <c r="O13" s="28">
        <v>0</v>
      </c>
      <c r="P13" s="28">
        <v>0</v>
      </c>
    </row>
    <row r="14" spans="1:20" x14ac:dyDescent="0.25">
      <c r="A14" s="6" t="s">
        <v>72</v>
      </c>
      <c r="B14" s="7" t="s">
        <v>23</v>
      </c>
      <c r="C14" s="28">
        <v>0</v>
      </c>
      <c r="D14" s="28">
        <v>591922</v>
      </c>
      <c r="E14" s="28">
        <v>0</v>
      </c>
      <c r="F14" s="28">
        <v>1280429</v>
      </c>
      <c r="G14" s="28">
        <f>47088.88+350884.14</f>
        <v>397973.02</v>
      </c>
      <c r="H14" s="28">
        <v>35481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212951</v>
      </c>
      <c r="O14" s="28">
        <v>0</v>
      </c>
      <c r="P14" s="28">
        <v>0</v>
      </c>
    </row>
    <row r="15" spans="1:20" x14ac:dyDescent="0.25">
      <c r="A15" s="6" t="s">
        <v>73</v>
      </c>
      <c r="B15" s="7" t="s">
        <v>24</v>
      </c>
      <c r="C15" s="28">
        <v>96453.85</v>
      </c>
      <c r="D15" s="28">
        <v>2570977</v>
      </c>
      <c r="E15" s="28">
        <v>0</v>
      </c>
      <c r="F15" s="28">
        <f>2776560+233+4767</f>
        <v>2781560</v>
      </c>
      <c r="G15" s="28">
        <f>15177.39+205257+61481.45+364600.88</f>
        <v>646516.72</v>
      </c>
      <c r="H15" s="28">
        <v>67276</v>
      </c>
      <c r="I15" s="28">
        <v>0</v>
      </c>
      <c r="J15" s="28">
        <f>195339.99+40000</f>
        <v>235339.99</v>
      </c>
      <c r="K15" s="28">
        <v>0</v>
      </c>
      <c r="L15" s="28">
        <f>133874+16994</f>
        <v>150868</v>
      </c>
      <c r="M15" s="28">
        <v>0</v>
      </c>
      <c r="N15" s="28">
        <v>510875</v>
      </c>
      <c r="O15" s="28">
        <v>0</v>
      </c>
      <c r="P15" s="28">
        <v>0</v>
      </c>
    </row>
    <row r="16" spans="1:20" x14ac:dyDescent="0.25">
      <c r="A16" s="6" t="s">
        <v>75</v>
      </c>
      <c r="B16" s="7" t="s">
        <v>26</v>
      </c>
      <c r="C16" s="28">
        <v>0</v>
      </c>
      <c r="D16" s="28">
        <v>421017</v>
      </c>
      <c r="E16" s="28">
        <v>0</v>
      </c>
      <c r="F16" s="28">
        <v>1160807</v>
      </c>
      <c r="G16" s="28">
        <v>0</v>
      </c>
      <c r="H16" s="28">
        <v>37324</v>
      </c>
      <c r="I16" s="28">
        <v>0</v>
      </c>
      <c r="J16" s="28">
        <v>0</v>
      </c>
      <c r="K16" s="28">
        <v>0</v>
      </c>
      <c r="L16" s="28">
        <v>21197</v>
      </c>
      <c r="M16" s="28">
        <v>0</v>
      </c>
      <c r="N16" s="28">
        <v>139404</v>
      </c>
      <c r="O16" s="28">
        <v>0</v>
      </c>
      <c r="P16" s="28">
        <v>0</v>
      </c>
    </row>
    <row r="17" spans="1:16" x14ac:dyDescent="0.25">
      <c r="A17" s="6" t="s">
        <v>77</v>
      </c>
      <c r="B17" s="7" t="s">
        <v>28</v>
      </c>
      <c r="C17" s="28">
        <v>0</v>
      </c>
      <c r="D17" s="28">
        <v>80801</v>
      </c>
      <c r="E17" s="28">
        <v>0</v>
      </c>
      <c r="F17" s="28">
        <v>528783</v>
      </c>
      <c r="G17" s="28">
        <v>0</v>
      </c>
      <c r="H17" s="28">
        <v>11520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64250</v>
      </c>
      <c r="O17" s="28">
        <v>0</v>
      </c>
      <c r="P17" s="28">
        <v>0</v>
      </c>
    </row>
    <row r="18" spans="1:16" x14ac:dyDescent="0.25">
      <c r="A18" s="6" t="s">
        <v>78</v>
      </c>
      <c r="B18" s="7" t="s">
        <v>29</v>
      </c>
      <c r="C18" s="28">
        <v>0</v>
      </c>
      <c r="D18" s="28">
        <f>1256787+136450</f>
        <v>1393237</v>
      </c>
      <c r="E18" s="28">
        <v>0</v>
      </c>
      <c r="F18" s="28">
        <v>1476290</v>
      </c>
      <c r="G18" s="28">
        <f>48324.32+374715.33</f>
        <v>423039.65</v>
      </c>
      <c r="H18" s="28">
        <v>44697</v>
      </c>
      <c r="I18" s="28">
        <v>0</v>
      </c>
      <c r="J18" s="28">
        <v>0</v>
      </c>
      <c r="K18" s="28">
        <v>0</v>
      </c>
      <c r="L18" s="28">
        <v>45071</v>
      </c>
      <c r="M18" s="28">
        <v>0</v>
      </c>
      <c r="N18" s="28">
        <v>340539</v>
      </c>
      <c r="O18" s="28">
        <v>0</v>
      </c>
      <c r="P18" s="28">
        <v>0</v>
      </c>
    </row>
    <row r="19" spans="1:16" x14ac:dyDescent="0.25">
      <c r="A19" s="6" t="s">
        <v>80</v>
      </c>
      <c r="B19" s="8" t="s">
        <v>31</v>
      </c>
      <c r="C19" s="28">
        <v>0</v>
      </c>
      <c r="D19" s="28">
        <v>61973</v>
      </c>
      <c r="E19" s="28">
        <v>0</v>
      </c>
      <c r="F19" s="28">
        <v>65301</v>
      </c>
      <c r="G19" s="28">
        <v>0</v>
      </c>
      <c r="H19" s="28">
        <v>4608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21016</v>
      </c>
      <c r="O19" s="28">
        <v>0</v>
      </c>
      <c r="P19" s="28">
        <v>0</v>
      </c>
    </row>
    <row r="20" spans="1:16" x14ac:dyDescent="0.25">
      <c r="A20" s="6" t="s">
        <v>82</v>
      </c>
      <c r="B20" s="7" t="s">
        <v>33</v>
      </c>
      <c r="C20" s="28">
        <v>0</v>
      </c>
      <c r="D20" s="28">
        <v>78418</v>
      </c>
      <c r="E20" s="28">
        <v>0</v>
      </c>
      <c r="F20" s="28">
        <v>170850</v>
      </c>
      <c r="G20" s="28">
        <v>0</v>
      </c>
      <c r="H20" s="28">
        <v>13824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43348</v>
      </c>
      <c r="O20" s="28">
        <v>0</v>
      </c>
      <c r="P20" s="28">
        <v>0</v>
      </c>
    </row>
    <row r="21" spans="1:16" x14ac:dyDescent="0.25">
      <c r="A21" s="6" t="s">
        <v>84</v>
      </c>
      <c r="B21" s="7" t="s">
        <v>36</v>
      </c>
      <c r="C21" s="28">
        <v>0</v>
      </c>
      <c r="D21" s="28">
        <v>162181</v>
      </c>
      <c r="E21" s="28">
        <v>0</v>
      </c>
      <c r="F21" s="28">
        <v>179164</v>
      </c>
      <c r="G21" s="28">
        <v>0</v>
      </c>
      <c r="H21" s="28">
        <v>6912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33967</v>
      </c>
      <c r="O21" s="28">
        <v>0</v>
      </c>
      <c r="P21" s="28">
        <v>0</v>
      </c>
    </row>
    <row r="22" spans="1:16" x14ac:dyDescent="0.25">
      <c r="A22" s="6" t="s">
        <v>85</v>
      </c>
      <c r="B22" s="7" t="s">
        <v>37</v>
      </c>
      <c r="C22" s="28">
        <v>0</v>
      </c>
      <c r="D22" s="28">
        <v>712289</v>
      </c>
      <c r="E22" s="28">
        <v>0</v>
      </c>
      <c r="F22" s="28">
        <v>956863</v>
      </c>
      <c r="G22" s="28">
        <v>0</v>
      </c>
      <c r="H22" s="28">
        <v>29491</v>
      </c>
      <c r="I22" s="28">
        <v>0</v>
      </c>
      <c r="J22" s="28">
        <v>0</v>
      </c>
      <c r="K22" s="28">
        <v>0</v>
      </c>
      <c r="L22" s="28">
        <v>22759</v>
      </c>
      <c r="M22" s="28">
        <v>0</v>
      </c>
      <c r="N22" s="28">
        <v>170850</v>
      </c>
      <c r="O22" s="28">
        <v>0</v>
      </c>
      <c r="P22" s="28">
        <v>0</v>
      </c>
    </row>
    <row r="23" spans="1:16" x14ac:dyDescent="0.25">
      <c r="A23" s="6" t="s">
        <v>88</v>
      </c>
      <c r="B23" s="7" t="s">
        <v>40</v>
      </c>
      <c r="C23" s="28">
        <v>0</v>
      </c>
      <c r="D23" s="28">
        <v>357447</v>
      </c>
      <c r="E23" s="28">
        <v>0</v>
      </c>
      <c r="F23" s="28">
        <v>746958</v>
      </c>
      <c r="G23" s="28">
        <v>0</v>
      </c>
      <c r="H23" s="28">
        <v>23500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124490</v>
      </c>
      <c r="O23" s="28">
        <v>0</v>
      </c>
      <c r="P23" s="28">
        <v>0</v>
      </c>
    </row>
    <row r="24" spans="1:16" x14ac:dyDescent="0.25">
      <c r="A24" s="6" t="s">
        <v>89</v>
      </c>
      <c r="B24" s="7" t="s">
        <v>41</v>
      </c>
      <c r="C24" s="28">
        <v>0</v>
      </c>
      <c r="D24" s="28">
        <v>43769</v>
      </c>
      <c r="E24" s="28">
        <v>0</v>
      </c>
      <c r="F24" s="28">
        <v>106528</v>
      </c>
      <c r="G24" s="28">
        <v>0</v>
      </c>
      <c r="H24" s="28">
        <v>1843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11046</v>
      </c>
      <c r="O24" s="28">
        <v>0</v>
      </c>
      <c r="P24" s="28">
        <v>0</v>
      </c>
    </row>
    <row r="25" spans="1:16" x14ac:dyDescent="0.25">
      <c r="A25" s="11" t="s">
        <v>91</v>
      </c>
      <c r="B25" s="12" t="s">
        <v>43</v>
      </c>
      <c r="C25" s="28">
        <v>0</v>
      </c>
      <c r="D25" s="28">
        <v>253235</v>
      </c>
      <c r="E25" s="28">
        <v>0</v>
      </c>
      <c r="F25" s="28">
        <f>598227+2817+2183</f>
        <v>603227</v>
      </c>
      <c r="G25" s="28">
        <v>0</v>
      </c>
      <c r="H25" s="28">
        <v>31795</v>
      </c>
      <c r="I25" s="28">
        <v>36692</v>
      </c>
      <c r="J25" s="28">
        <v>0</v>
      </c>
      <c r="K25" s="28">
        <v>0</v>
      </c>
      <c r="L25" s="28">
        <v>18073</v>
      </c>
      <c r="M25" s="28">
        <v>0</v>
      </c>
      <c r="N25" s="28">
        <v>103759</v>
      </c>
      <c r="O25" s="28">
        <v>0</v>
      </c>
      <c r="P25" s="28">
        <v>0</v>
      </c>
    </row>
    <row r="26" spans="1:16" x14ac:dyDescent="0.25">
      <c r="A26" s="6" t="s">
        <v>92</v>
      </c>
      <c r="B26" s="7" t="s">
        <v>44</v>
      </c>
      <c r="C26" s="28">
        <v>0</v>
      </c>
      <c r="D26" s="28">
        <v>155726</v>
      </c>
      <c r="E26" s="28">
        <v>0</v>
      </c>
      <c r="F26" s="28">
        <v>417388</v>
      </c>
      <c r="G26" s="28">
        <v>0</v>
      </c>
      <c r="H26" s="28">
        <v>9216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72646</v>
      </c>
      <c r="O26" s="28">
        <v>0</v>
      </c>
      <c r="P26" s="28">
        <v>0</v>
      </c>
    </row>
    <row r="27" spans="1:16" x14ac:dyDescent="0.25">
      <c r="A27" s="6" t="s">
        <v>94</v>
      </c>
      <c r="B27" s="7" t="s">
        <v>46</v>
      </c>
      <c r="C27" s="28">
        <v>15000</v>
      </c>
      <c r="D27" s="28">
        <v>863033</v>
      </c>
      <c r="E27" s="28">
        <v>0</v>
      </c>
      <c r="F27" s="28">
        <v>717195</v>
      </c>
      <c r="G27" s="28">
        <f>49975.73+288782.11</f>
        <v>338757.83999999997</v>
      </c>
      <c r="H27" s="28">
        <v>31795</v>
      </c>
      <c r="I27" s="28">
        <v>24068</v>
      </c>
      <c r="J27" s="28">
        <v>0</v>
      </c>
      <c r="K27" s="28">
        <v>0</v>
      </c>
      <c r="L27" s="28">
        <f>22089+17530</f>
        <v>39619</v>
      </c>
      <c r="M27" s="28">
        <v>0</v>
      </c>
      <c r="N27" s="28">
        <v>291212</v>
      </c>
      <c r="O27" s="28">
        <v>0</v>
      </c>
      <c r="P27" s="28">
        <v>0</v>
      </c>
    </row>
    <row r="28" spans="1:16" x14ac:dyDescent="0.25">
      <c r="A28" s="6" t="s">
        <v>93</v>
      </c>
      <c r="B28" s="7" t="s">
        <v>45</v>
      </c>
      <c r="C28" s="28">
        <v>0</v>
      </c>
      <c r="D28" s="28">
        <v>17716</v>
      </c>
      <c r="E28" s="28">
        <v>0</v>
      </c>
      <c r="F28" s="28">
        <f>29867+999</f>
        <v>30866</v>
      </c>
      <c r="G28" s="28">
        <v>0</v>
      </c>
      <c r="H28" s="28">
        <v>1382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5089</v>
      </c>
      <c r="O28" s="28">
        <v>0</v>
      </c>
      <c r="P28" s="28">
        <v>0</v>
      </c>
    </row>
    <row r="29" spans="1:16" x14ac:dyDescent="0.25">
      <c r="A29" s="24" t="s">
        <v>95</v>
      </c>
      <c r="B29" s="7" t="s">
        <v>47</v>
      </c>
      <c r="C29" s="28">
        <v>0</v>
      </c>
      <c r="D29" s="28">
        <v>474164</v>
      </c>
      <c r="E29" s="28">
        <v>0</v>
      </c>
      <c r="F29" s="28">
        <f>988136+4489+511</f>
        <v>993136</v>
      </c>
      <c r="G29" s="28">
        <v>0</v>
      </c>
      <c r="H29" s="28">
        <v>27648</v>
      </c>
      <c r="I29" s="28">
        <v>39176</v>
      </c>
      <c r="J29" s="28">
        <v>95830.12999999999</v>
      </c>
      <c r="K29" s="28">
        <v>0</v>
      </c>
      <c r="L29" s="28">
        <v>13164</v>
      </c>
      <c r="M29" s="28">
        <v>0</v>
      </c>
      <c r="N29" s="28">
        <v>165526</v>
      </c>
      <c r="O29" s="28">
        <v>0</v>
      </c>
      <c r="P29" s="28">
        <v>0</v>
      </c>
    </row>
    <row r="30" spans="1:16" x14ac:dyDescent="0.25">
      <c r="A30" s="6" t="s">
        <v>96</v>
      </c>
      <c r="B30" s="7" t="s">
        <v>48</v>
      </c>
      <c r="C30" s="28">
        <v>0</v>
      </c>
      <c r="D30" s="28">
        <v>721440</v>
      </c>
      <c r="E30" s="28">
        <v>0</v>
      </c>
      <c r="F30" s="28">
        <v>878104</v>
      </c>
      <c r="G30" s="28">
        <v>14924.49</v>
      </c>
      <c r="H30" s="28">
        <v>17971</v>
      </c>
      <c r="I30" s="28">
        <v>0</v>
      </c>
      <c r="J30" s="28">
        <v>0</v>
      </c>
      <c r="K30" s="28">
        <v>0</v>
      </c>
      <c r="L30" s="28">
        <v>17181</v>
      </c>
      <c r="M30" s="28">
        <v>27043</v>
      </c>
      <c r="N30" s="28">
        <v>151869</v>
      </c>
      <c r="O30" s="28">
        <v>0</v>
      </c>
      <c r="P30" s="28">
        <v>0</v>
      </c>
    </row>
    <row r="31" spans="1:16" x14ac:dyDescent="0.25">
      <c r="A31" s="6" t="s">
        <v>97</v>
      </c>
      <c r="B31" s="7" t="s">
        <v>49</v>
      </c>
      <c r="C31" s="28">
        <v>0</v>
      </c>
      <c r="D31" s="28">
        <v>170905</v>
      </c>
      <c r="E31" s="28">
        <v>0</v>
      </c>
      <c r="F31" s="28">
        <v>395312</v>
      </c>
      <c r="G31" s="28">
        <v>0</v>
      </c>
      <c r="H31" s="28">
        <v>8294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36769</v>
      </c>
      <c r="O31" s="28">
        <v>0</v>
      </c>
      <c r="P31" s="28">
        <v>0</v>
      </c>
    </row>
    <row r="32" spans="1:16" x14ac:dyDescent="0.25">
      <c r="A32" s="6" t="s">
        <v>98</v>
      </c>
      <c r="B32" s="7" t="s">
        <v>50</v>
      </c>
      <c r="C32" s="28">
        <v>0</v>
      </c>
      <c r="D32" s="28">
        <f>3928450+207116</f>
        <v>4135566</v>
      </c>
      <c r="E32" s="28">
        <v>0</v>
      </c>
      <c r="F32" s="28">
        <f>2373531+5000</f>
        <v>2378531</v>
      </c>
      <c r="G32" s="28">
        <v>0</v>
      </c>
      <c r="H32" s="28">
        <v>82021</v>
      </c>
      <c r="I32" s="28">
        <v>0</v>
      </c>
      <c r="J32" s="28">
        <f>754804.12+200000</f>
        <v>954804.12</v>
      </c>
      <c r="K32" s="28">
        <v>0</v>
      </c>
      <c r="L32" s="28">
        <v>236288</v>
      </c>
      <c r="M32" s="28">
        <v>11723.45</v>
      </c>
      <c r="N32" s="28">
        <v>711606</v>
      </c>
      <c r="O32" s="28">
        <v>0</v>
      </c>
      <c r="P32" s="28">
        <v>0</v>
      </c>
    </row>
    <row r="33" spans="1:16" x14ac:dyDescent="0.25">
      <c r="A33" s="6" t="s">
        <v>99</v>
      </c>
      <c r="B33" s="7" t="s">
        <v>51</v>
      </c>
      <c r="C33" s="28">
        <v>0</v>
      </c>
      <c r="D33" s="28">
        <v>228224</v>
      </c>
      <c r="E33" s="28">
        <v>0</v>
      </c>
      <c r="F33" s="28">
        <v>644667</v>
      </c>
      <c r="G33" s="28">
        <v>0</v>
      </c>
      <c r="H33" s="28">
        <v>18892</v>
      </c>
      <c r="I33" s="28">
        <v>0</v>
      </c>
      <c r="J33" s="28">
        <v>0</v>
      </c>
      <c r="K33" s="28">
        <v>0</v>
      </c>
      <c r="L33" s="28">
        <v>0</v>
      </c>
      <c r="M33" s="28">
        <v>8205.08</v>
      </c>
      <c r="N33" s="28">
        <v>98868</v>
      </c>
      <c r="O33" s="28">
        <v>0</v>
      </c>
      <c r="P33" s="28">
        <v>0</v>
      </c>
    </row>
    <row r="34" spans="1:16" x14ac:dyDescent="0.25">
      <c r="A34" s="6" t="s">
        <v>100</v>
      </c>
      <c r="B34" s="7" t="s">
        <v>52</v>
      </c>
      <c r="C34" s="28">
        <v>0</v>
      </c>
      <c r="D34" s="28">
        <f>18503438+1331114</f>
        <v>19834552</v>
      </c>
      <c r="E34" s="28">
        <v>0</v>
      </c>
      <c r="F34" s="28">
        <v>6130974</v>
      </c>
      <c r="G34" s="28">
        <f>23750+587814.48+35561.22</f>
        <v>647125.69999999995</v>
      </c>
      <c r="H34" s="28">
        <v>192149</v>
      </c>
      <c r="I34" s="28">
        <v>0</v>
      </c>
      <c r="J34" s="28">
        <v>0</v>
      </c>
      <c r="K34" s="28">
        <v>0</v>
      </c>
      <c r="L34" s="28">
        <v>1187463</v>
      </c>
      <c r="M34" s="28">
        <f>129272+247783</f>
        <v>377055</v>
      </c>
      <c r="N34" s="28">
        <v>3309420</v>
      </c>
      <c r="O34" s="28">
        <v>0</v>
      </c>
      <c r="P34" s="28">
        <v>0</v>
      </c>
    </row>
    <row r="35" spans="1:16" x14ac:dyDescent="0.25">
      <c r="A35" s="6" t="s">
        <v>102</v>
      </c>
      <c r="B35" s="7" t="s">
        <v>54</v>
      </c>
      <c r="C35" s="28">
        <v>0</v>
      </c>
      <c r="D35" s="28">
        <v>162571</v>
      </c>
      <c r="E35" s="28">
        <v>0</v>
      </c>
      <c r="F35" s="28">
        <v>400309</v>
      </c>
      <c r="G35" s="28">
        <v>0</v>
      </c>
      <c r="H35" s="28">
        <v>15667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52741</v>
      </c>
      <c r="O35" s="28">
        <v>0</v>
      </c>
      <c r="P35" s="28">
        <v>0</v>
      </c>
    </row>
    <row r="36" spans="1:16" x14ac:dyDescent="0.25">
      <c r="A36" s="6" t="s">
        <v>103</v>
      </c>
      <c r="B36" s="7" t="s">
        <v>55</v>
      </c>
      <c r="C36" s="28">
        <v>0</v>
      </c>
      <c r="D36" s="28">
        <v>167782</v>
      </c>
      <c r="E36" s="28">
        <v>0</v>
      </c>
      <c r="F36" s="28">
        <v>579081</v>
      </c>
      <c r="G36" s="28">
        <v>0</v>
      </c>
      <c r="H36" s="28">
        <v>19353</v>
      </c>
      <c r="I36" s="28">
        <v>0</v>
      </c>
      <c r="J36" s="28">
        <v>0</v>
      </c>
      <c r="K36" s="28">
        <v>0</v>
      </c>
      <c r="L36" s="28">
        <v>9817</v>
      </c>
      <c r="M36" s="28">
        <v>0</v>
      </c>
      <c r="N36" s="28">
        <v>79060</v>
      </c>
      <c r="O36" s="28">
        <v>0</v>
      </c>
      <c r="P36" s="28">
        <v>0</v>
      </c>
    </row>
    <row r="37" spans="1:16" x14ac:dyDescent="0.25">
      <c r="A37" s="6" t="s">
        <v>104</v>
      </c>
      <c r="B37" s="7" t="s">
        <v>56</v>
      </c>
      <c r="C37" s="28">
        <v>0</v>
      </c>
      <c r="D37" s="28">
        <v>342857</v>
      </c>
      <c r="E37" s="28">
        <v>0</v>
      </c>
      <c r="F37" s="28">
        <v>911893</v>
      </c>
      <c r="G37" s="28">
        <v>0</v>
      </c>
      <c r="H37" s="28">
        <v>23040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173083</v>
      </c>
      <c r="O37" s="28">
        <v>0</v>
      </c>
      <c r="P37" s="28">
        <v>0</v>
      </c>
    </row>
    <row r="38" spans="1:16" x14ac:dyDescent="0.25">
      <c r="A38" s="6" t="s">
        <v>105</v>
      </c>
      <c r="B38" s="7" t="s">
        <v>57</v>
      </c>
      <c r="C38" s="28">
        <v>0</v>
      </c>
      <c r="D38" s="28">
        <v>203213</v>
      </c>
      <c r="E38" s="28">
        <v>0</v>
      </c>
      <c r="F38" s="28">
        <v>471327</v>
      </c>
      <c r="G38" s="28">
        <v>0</v>
      </c>
      <c r="H38" s="28">
        <v>12441</v>
      </c>
      <c r="I38" s="28">
        <v>0</v>
      </c>
      <c r="J38" s="28">
        <v>0</v>
      </c>
      <c r="K38" s="28">
        <v>0</v>
      </c>
      <c r="L38" s="28">
        <v>0</v>
      </c>
      <c r="M38" s="28">
        <f>10875.41+3857.38</f>
        <v>14732.79</v>
      </c>
      <c r="N38" s="28">
        <v>87071</v>
      </c>
      <c r="O38" s="28">
        <v>0</v>
      </c>
      <c r="P38" s="28">
        <v>0</v>
      </c>
    </row>
    <row r="39" spans="1:16" x14ac:dyDescent="0.25">
      <c r="A39" s="6" t="s">
        <v>107</v>
      </c>
      <c r="B39" s="7" t="s">
        <v>59</v>
      </c>
      <c r="C39" s="28">
        <v>0</v>
      </c>
      <c r="D39" s="28">
        <v>1369342</v>
      </c>
      <c r="E39" s="28">
        <v>0</v>
      </c>
      <c r="F39" s="28">
        <v>2679231</v>
      </c>
      <c r="G39" s="28">
        <f>2970.08+501159.27</f>
        <v>504129.35000000003</v>
      </c>
      <c r="H39" s="28">
        <v>99070</v>
      </c>
      <c r="I39" s="28">
        <v>19412</v>
      </c>
      <c r="J39" s="28">
        <v>0</v>
      </c>
      <c r="K39" s="28">
        <v>0</v>
      </c>
      <c r="L39" s="28">
        <v>28560</v>
      </c>
      <c r="M39" s="28">
        <v>0</v>
      </c>
      <c r="N39" s="28">
        <v>547130</v>
      </c>
      <c r="O39" s="28">
        <v>0</v>
      </c>
      <c r="P39" s="28">
        <v>0</v>
      </c>
    </row>
    <row r="40" spans="1:16" x14ac:dyDescent="0.25">
      <c r="A40" s="6" t="s">
        <v>109</v>
      </c>
      <c r="B40" s="7" t="s">
        <v>61</v>
      </c>
      <c r="C40" s="28">
        <v>1500</v>
      </c>
      <c r="D40" s="28">
        <v>442803</v>
      </c>
      <c r="E40" s="28">
        <v>0</v>
      </c>
      <c r="F40" s="28">
        <f>805795+5000</f>
        <v>810795</v>
      </c>
      <c r="G40" s="28">
        <v>0</v>
      </c>
      <c r="H40" s="28">
        <v>23040</v>
      </c>
      <c r="I40" s="28">
        <v>0</v>
      </c>
      <c r="J40" s="28">
        <v>0</v>
      </c>
      <c r="K40" s="28">
        <v>0</v>
      </c>
      <c r="L40" s="28">
        <v>9817</v>
      </c>
      <c r="M40" s="28">
        <v>0</v>
      </c>
      <c r="N40" s="28">
        <v>162158</v>
      </c>
      <c r="O40" s="28">
        <v>0</v>
      </c>
      <c r="P40" s="28">
        <v>0</v>
      </c>
    </row>
    <row r="41" spans="1:16" x14ac:dyDescent="0.25">
      <c r="A41" s="6" t="s">
        <v>108</v>
      </c>
      <c r="B41" s="7" t="s">
        <v>60</v>
      </c>
      <c r="C41" s="28">
        <v>0</v>
      </c>
      <c r="D41" s="28">
        <v>888482</v>
      </c>
      <c r="E41" s="28">
        <v>0</v>
      </c>
      <c r="F41" s="28">
        <v>913614</v>
      </c>
      <c r="G41" s="28">
        <v>0</v>
      </c>
      <c r="H41" s="28">
        <v>30412</v>
      </c>
      <c r="I41" s="28">
        <v>0</v>
      </c>
      <c r="J41" s="28">
        <v>0</v>
      </c>
      <c r="K41" s="28">
        <v>0</v>
      </c>
      <c r="L41" s="28">
        <v>18965</v>
      </c>
      <c r="M41" s="28">
        <v>0</v>
      </c>
      <c r="N41" s="28">
        <v>281732</v>
      </c>
      <c r="O41" s="28">
        <v>0</v>
      </c>
      <c r="P41" s="28">
        <v>0</v>
      </c>
    </row>
    <row r="42" spans="1:16" x14ac:dyDescent="0.25">
      <c r="A42" s="6" t="s">
        <v>110</v>
      </c>
      <c r="B42" s="7" t="s">
        <v>62</v>
      </c>
      <c r="C42" s="28">
        <v>0</v>
      </c>
      <c r="D42" s="28">
        <v>4103976</v>
      </c>
      <c r="E42" s="28">
        <v>0</v>
      </c>
      <c r="F42" s="28">
        <f>1840041+4972</f>
        <v>1845013</v>
      </c>
      <c r="G42" s="28">
        <v>334533.53999999998</v>
      </c>
      <c r="H42" s="28">
        <v>57138</v>
      </c>
      <c r="I42" s="28">
        <v>40417</v>
      </c>
      <c r="J42" s="28">
        <f>519169.08+79367</f>
        <v>598536.08000000007</v>
      </c>
      <c r="K42" s="28">
        <v>0</v>
      </c>
      <c r="L42" s="28">
        <v>108884</v>
      </c>
      <c r="M42" s="28">
        <v>12737.57</v>
      </c>
      <c r="N42" s="28">
        <v>614187</v>
      </c>
      <c r="O42" s="28">
        <v>0</v>
      </c>
      <c r="P42" s="28">
        <v>0</v>
      </c>
    </row>
    <row r="43" spans="1:16" x14ac:dyDescent="0.25">
      <c r="A43" s="6" t="s">
        <v>76</v>
      </c>
      <c r="B43" s="7" t="s">
        <v>27</v>
      </c>
      <c r="C43" s="28">
        <v>0</v>
      </c>
      <c r="D43" s="28">
        <v>311699</v>
      </c>
      <c r="E43" s="28">
        <v>0</v>
      </c>
      <c r="F43" s="28">
        <f>216228+3555</f>
        <v>219783</v>
      </c>
      <c r="G43" s="28">
        <f>10513.31+466876.9</f>
        <v>477390.21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43682</v>
      </c>
      <c r="O43" s="28">
        <v>0</v>
      </c>
      <c r="P43" s="28">
        <v>0</v>
      </c>
    </row>
    <row r="44" spans="1:16" x14ac:dyDescent="0.25">
      <c r="A44" s="6" t="s">
        <v>141</v>
      </c>
      <c r="B44" s="7" t="s">
        <v>135</v>
      </c>
      <c r="C44" s="28">
        <v>0</v>
      </c>
      <c r="D44" s="28">
        <v>153513</v>
      </c>
      <c r="E44" s="28">
        <v>0</v>
      </c>
      <c r="F44" s="28">
        <v>54203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26489</v>
      </c>
      <c r="O44" s="28">
        <v>0</v>
      </c>
      <c r="P44" s="28">
        <v>0</v>
      </c>
    </row>
    <row r="45" spans="1:16" x14ac:dyDescent="0.25">
      <c r="A45" s="6" t="s">
        <v>142</v>
      </c>
      <c r="B45" s="7" t="s">
        <v>136</v>
      </c>
      <c r="C45" s="28">
        <v>0</v>
      </c>
      <c r="D45" s="28">
        <v>83951</v>
      </c>
      <c r="E45" s="28">
        <v>0</v>
      </c>
      <c r="F45" s="28">
        <v>44586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12877</v>
      </c>
      <c r="O45" s="28">
        <v>0</v>
      </c>
      <c r="P45" s="28">
        <v>0</v>
      </c>
    </row>
    <row r="46" spans="1:16" x14ac:dyDescent="0.25">
      <c r="A46" s="6" t="s">
        <v>148</v>
      </c>
      <c r="B46" s="7" t="s">
        <v>149</v>
      </c>
      <c r="C46" s="28">
        <v>0</v>
      </c>
      <c r="D46" s="28">
        <v>0</v>
      </c>
      <c r="E46" s="28">
        <v>0</v>
      </c>
      <c r="F46" s="28">
        <v>4396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2241</v>
      </c>
      <c r="O46" s="28">
        <v>0</v>
      </c>
      <c r="P46" s="28">
        <v>0</v>
      </c>
    </row>
    <row r="47" spans="1:16" x14ac:dyDescent="0.25">
      <c r="A47" s="6" t="s">
        <v>121</v>
      </c>
      <c r="B47" s="7" t="s">
        <v>122</v>
      </c>
      <c r="C47" s="28">
        <v>0</v>
      </c>
      <c r="D47" s="28">
        <f>146850+6718</f>
        <v>153568</v>
      </c>
      <c r="E47" s="28">
        <v>0</v>
      </c>
      <c r="F47" s="28">
        <v>58098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23928</v>
      </c>
      <c r="O47" s="28">
        <v>0</v>
      </c>
      <c r="P47" s="28">
        <v>0</v>
      </c>
    </row>
    <row r="48" spans="1:16" x14ac:dyDescent="0.25">
      <c r="A48" s="6" t="s">
        <v>120</v>
      </c>
      <c r="B48" s="7" t="s">
        <v>123</v>
      </c>
      <c r="C48" s="28">
        <v>0</v>
      </c>
      <c r="D48" s="28">
        <v>338763</v>
      </c>
      <c r="E48" s="28">
        <v>0</v>
      </c>
      <c r="F48" s="28">
        <v>236188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31684</v>
      </c>
      <c r="M48" s="28">
        <v>0</v>
      </c>
      <c r="N48" s="28">
        <v>71343</v>
      </c>
      <c r="O48" s="28">
        <v>0</v>
      </c>
      <c r="P48" s="28">
        <v>0</v>
      </c>
    </row>
    <row r="49" spans="1:16" x14ac:dyDescent="0.25">
      <c r="A49" s="9" t="s">
        <v>117</v>
      </c>
      <c r="B49" s="10" t="s">
        <v>34</v>
      </c>
      <c r="C49" s="28">
        <v>0</v>
      </c>
      <c r="D49" s="28">
        <v>220377</v>
      </c>
      <c r="E49" s="28">
        <v>0</v>
      </c>
      <c r="F49" s="28">
        <v>85896</v>
      </c>
      <c r="G49" s="28">
        <v>0</v>
      </c>
      <c r="H49" s="28">
        <v>922</v>
      </c>
      <c r="I49" s="28">
        <v>0</v>
      </c>
      <c r="J49" s="28">
        <v>0</v>
      </c>
      <c r="K49" s="28">
        <v>0</v>
      </c>
      <c r="L49" s="28">
        <v>10933</v>
      </c>
      <c r="M49" s="28">
        <v>0</v>
      </c>
      <c r="N49" s="28">
        <v>35686</v>
      </c>
      <c r="O49" s="28">
        <v>0</v>
      </c>
      <c r="P49" s="28">
        <v>0</v>
      </c>
    </row>
    <row r="50" spans="1:16" x14ac:dyDescent="0.25">
      <c r="A50" s="6" t="s">
        <v>106</v>
      </c>
      <c r="B50" s="7" t="s">
        <v>58</v>
      </c>
      <c r="C50" s="28">
        <v>0</v>
      </c>
      <c r="D50" s="28">
        <v>123180</v>
      </c>
      <c r="E50" s="28">
        <v>0</v>
      </c>
      <c r="F50" s="28">
        <v>35959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14399</v>
      </c>
      <c r="O50" s="28">
        <v>0</v>
      </c>
      <c r="P50" s="28">
        <v>0</v>
      </c>
    </row>
    <row r="51" spans="1:16" x14ac:dyDescent="0.25">
      <c r="A51" s="6" t="s">
        <v>101</v>
      </c>
      <c r="B51" s="7" t="s">
        <v>53</v>
      </c>
      <c r="C51" s="28">
        <v>0</v>
      </c>
      <c r="D51" s="28">
        <v>29548</v>
      </c>
      <c r="E51" s="28">
        <v>0</v>
      </c>
      <c r="F51" s="28">
        <v>73462</v>
      </c>
      <c r="G51" s="28">
        <v>0</v>
      </c>
      <c r="H51" s="28">
        <v>9677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9244</v>
      </c>
      <c r="O51" s="28">
        <v>0</v>
      </c>
      <c r="P51" s="28">
        <v>0</v>
      </c>
    </row>
    <row r="52" spans="1:16" x14ac:dyDescent="0.25">
      <c r="A52" s="11" t="s">
        <v>74</v>
      </c>
      <c r="B52" s="12" t="s">
        <v>25</v>
      </c>
      <c r="C52" s="28">
        <v>0</v>
      </c>
      <c r="D52" s="28">
        <v>437885</v>
      </c>
      <c r="E52" s="28">
        <v>0</v>
      </c>
      <c r="F52" s="28">
        <v>205301</v>
      </c>
      <c r="G52" s="28">
        <v>0</v>
      </c>
      <c r="H52" s="28">
        <v>0</v>
      </c>
      <c r="I52" s="28">
        <v>0</v>
      </c>
      <c r="J52" s="28">
        <f>112969.37+30000</f>
        <v>142969.37</v>
      </c>
      <c r="K52" s="28">
        <v>0</v>
      </c>
      <c r="L52" s="28">
        <v>10487</v>
      </c>
      <c r="M52" s="28">
        <v>0</v>
      </c>
      <c r="N52" s="28">
        <v>84432</v>
      </c>
      <c r="O52" s="28">
        <v>0</v>
      </c>
      <c r="P52" s="28">
        <v>0</v>
      </c>
    </row>
    <row r="53" spans="1:16" x14ac:dyDescent="0.25">
      <c r="A53" s="9" t="s">
        <v>86</v>
      </c>
      <c r="B53" s="10" t="s">
        <v>38</v>
      </c>
      <c r="C53" s="28">
        <v>0</v>
      </c>
      <c r="D53" s="28">
        <v>21424</v>
      </c>
      <c r="E53" s="28">
        <v>0</v>
      </c>
      <c r="F53" s="28">
        <v>37582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6185</v>
      </c>
      <c r="O53" s="28">
        <v>0</v>
      </c>
      <c r="P53" s="28">
        <v>0</v>
      </c>
    </row>
    <row r="54" spans="1:16" x14ac:dyDescent="0.25">
      <c r="A54" s="6" t="s">
        <v>83</v>
      </c>
      <c r="B54" s="7" t="s">
        <v>35</v>
      </c>
      <c r="C54" s="28">
        <v>0</v>
      </c>
      <c r="D54" s="28">
        <v>102088</v>
      </c>
      <c r="E54" s="28">
        <v>0</v>
      </c>
      <c r="F54" s="28">
        <v>64798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27890</v>
      </c>
      <c r="M54" s="28">
        <v>0</v>
      </c>
      <c r="N54" s="28">
        <v>24883</v>
      </c>
      <c r="O54" s="28">
        <v>0</v>
      </c>
      <c r="P54" s="28">
        <v>0</v>
      </c>
    </row>
    <row r="55" spans="1:16" x14ac:dyDescent="0.25">
      <c r="A55" s="6" t="s">
        <v>66</v>
      </c>
      <c r="B55" s="7" t="s">
        <v>17</v>
      </c>
      <c r="C55" s="28">
        <v>0</v>
      </c>
      <c r="D55" s="28">
        <v>82845</v>
      </c>
      <c r="E55" s="28">
        <v>0</v>
      </c>
      <c r="F55" s="28">
        <v>41715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13700</v>
      </c>
      <c r="O55" s="28">
        <v>0</v>
      </c>
      <c r="P55" s="28">
        <v>0</v>
      </c>
    </row>
    <row r="56" spans="1:16" x14ac:dyDescent="0.25">
      <c r="A56" s="6" t="s">
        <v>71</v>
      </c>
      <c r="B56" s="7" t="s">
        <v>22</v>
      </c>
      <c r="C56" s="28">
        <v>0</v>
      </c>
      <c r="D56" s="28">
        <v>0</v>
      </c>
      <c r="E56" s="28">
        <v>0</v>
      </c>
      <c r="F56" s="28">
        <v>34815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6109</v>
      </c>
      <c r="O56" s="28">
        <v>0</v>
      </c>
      <c r="P56" s="28">
        <v>0</v>
      </c>
    </row>
    <row r="57" spans="1:16" x14ac:dyDescent="0.25">
      <c r="A57" s="6" t="s">
        <v>65</v>
      </c>
      <c r="B57" s="7" t="s">
        <v>16</v>
      </c>
      <c r="C57" s="28">
        <v>0</v>
      </c>
      <c r="D57" s="28">
        <v>55536</v>
      </c>
      <c r="E57" s="28">
        <v>0</v>
      </c>
      <c r="F57" s="28">
        <v>46624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10157</v>
      </c>
      <c r="O57" s="28">
        <v>0</v>
      </c>
      <c r="P57" s="28">
        <v>0</v>
      </c>
    </row>
    <row r="58" spans="1:16" x14ac:dyDescent="0.25">
      <c r="A58" s="9" t="s">
        <v>87</v>
      </c>
      <c r="B58" s="10" t="s">
        <v>39</v>
      </c>
      <c r="C58" s="28">
        <v>0</v>
      </c>
      <c r="D58" s="28">
        <v>310094</v>
      </c>
      <c r="E58" s="28">
        <v>0</v>
      </c>
      <c r="F58" s="28">
        <v>133045</v>
      </c>
      <c r="G58" s="28">
        <v>0</v>
      </c>
      <c r="H58" s="28">
        <v>0</v>
      </c>
      <c r="I58" s="28">
        <v>0</v>
      </c>
      <c r="J58" s="28">
        <v>83110.22</v>
      </c>
      <c r="K58" s="28">
        <v>0</v>
      </c>
      <c r="L58" s="28">
        <v>38377</v>
      </c>
      <c r="M58" s="28">
        <v>0</v>
      </c>
      <c r="N58" s="28">
        <v>53008</v>
      </c>
      <c r="O58" s="28">
        <v>0</v>
      </c>
      <c r="P58" s="28">
        <v>0</v>
      </c>
    </row>
    <row r="59" spans="1:16" x14ac:dyDescent="0.25">
      <c r="A59" s="6" t="s">
        <v>90</v>
      </c>
      <c r="B59" s="7" t="s">
        <v>42</v>
      </c>
      <c r="C59" s="28">
        <v>0</v>
      </c>
      <c r="D59" s="28">
        <v>432640</v>
      </c>
      <c r="E59" s="28">
        <v>0</v>
      </c>
      <c r="F59" s="28">
        <v>148122</v>
      </c>
      <c r="G59" s="28">
        <f>28607.14+167477.43</f>
        <v>196084.57</v>
      </c>
      <c r="H59" s="28">
        <v>0</v>
      </c>
      <c r="I59" s="28">
        <v>0</v>
      </c>
      <c r="J59" s="28">
        <f>194159.88+30000</f>
        <v>224159.88</v>
      </c>
      <c r="K59" s="28">
        <v>0</v>
      </c>
      <c r="L59" s="28">
        <v>0</v>
      </c>
      <c r="M59" s="28">
        <v>0</v>
      </c>
      <c r="N59" s="28">
        <v>21957</v>
      </c>
      <c r="O59" s="28">
        <v>0</v>
      </c>
      <c r="P59" s="28">
        <v>0</v>
      </c>
    </row>
    <row r="60" spans="1:16" x14ac:dyDescent="0.25">
      <c r="A60" s="6" t="s">
        <v>143</v>
      </c>
      <c r="B60" s="7" t="s">
        <v>137</v>
      </c>
      <c r="C60" s="28">
        <v>0</v>
      </c>
      <c r="D60" s="28">
        <v>137620</v>
      </c>
      <c r="E60" s="28">
        <v>0</v>
      </c>
      <c r="F60" s="28">
        <v>45029</v>
      </c>
      <c r="G60" s="28">
        <v>3951.22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18925</v>
      </c>
      <c r="O60" s="28">
        <v>0</v>
      </c>
      <c r="P60" s="28">
        <v>0</v>
      </c>
    </row>
    <row r="61" spans="1:16" x14ac:dyDescent="0.25">
      <c r="A61" s="6" t="s">
        <v>144</v>
      </c>
      <c r="B61" s="7" t="s">
        <v>138</v>
      </c>
      <c r="C61" s="28">
        <v>0</v>
      </c>
      <c r="D61" s="28">
        <v>22810</v>
      </c>
      <c r="E61" s="28">
        <v>0</v>
      </c>
      <c r="F61" s="28">
        <v>38140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8220</v>
      </c>
      <c r="O61" s="28">
        <v>0</v>
      </c>
      <c r="P61" s="28">
        <v>0</v>
      </c>
    </row>
    <row r="62" spans="1:16" x14ac:dyDescent="0.25">
      <c r="A62" s="6" t="s">
        <v>145</v>
      </c>
      <c r="B62" s="7" t="s">
        <v>139</v>
      </c>
      <c r="C62" s="28">
        <v>0</v>
      </c>
      <c r="D62" s="28">
        <v>159077</v>
      </c>
      <c r="E62" s="28">
        <v>0</v>
      </c>
      <c r="F62" s="28">
        <v>54518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21925</v>
      </c>
      <c r="O62" s="28">
        <v>0</v>
      </c>
      <c r="P62" s="28">
        <v>0</v>
      </c>
    </row>
    <row r="63" spans="1:16" x14ac:dyDescent="0.25">
      <c r="A63" s="6" t="s">
        <v>146</v>
      </c>
      <c r="B63" s="7" t="s">
        <v>140</v>
      </c>
      <c r="C63" s="28">
        <v>0</v>
      </c>
      <c r="D63" s="28">
        <v>113004</v>
      </c>
      <c r="E63" s="28">
        <v>0</v>
      </c>
      <c r="F63" s="28">
        <v>37714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14485</v>
      </c>
      <c r="O63" s="28">
        <v>0</v>
      </c>
      <c r="P63" s="28">
        <v>0</v>
      </c>
    </row>
    <row r="64" spans="1:16" x14ac:dyDescent="0.25">
      <c r="A64" s="6" t="s">
        <v>118</v>
      </c>
      <c r="B64" s="7" t="s">
        <v>125</v>
      </c>
      <c r="C64" s="28">
        <v>0</v>
      </c>
      <c r="D64" s="28">
        <v>0</v>
      </c>
      <c r="E64" s="28">
        <v>213933</v>
      </c>
      <c r="F64" s="28">
        <v>64569</v>
      </c>
      <c r="G64" s="28">
        <v>84213.13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68</v>
      </c>
      <c r="O64" s="28">
        <v>0</v>
      </c>
      <c r="P64" s="28">
        <v>0</v>
      </c>
    </row>
    <row r="65" spans="1:16" x14ac:dyDescent="0.25">
      <c r="A65" s="6" t="s">
        <v>119</v>
      </c>
      <c r="B65" s="7" t="s">
        <v>124</v>
      </c>
      <c r="C65" s="28">
        <v>0</v>
      </c>
      <c r="D65" s="28">
        <v>0</v>
      </c>
      <c r="E65" s="28">
        <v>279667</v>
      </c>
      <c r="F65" s="28">
        <v>142542</v>
      </c>
      <c r="G65" s="28">
        <v>62088.82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100293</v>
      </c>
      <c r="O65" s="28">
        <v>0</v>
      </c>
      <c r="P65" s="28">
        <v>0</v>
      </c>
    </row>
    <row r="66" spans="1:16" x14ac:dyDescent="0.25">
      <c r="A66" s="6" t="s">
        <v>150</v>
      </c>
      <c r="B66" s="7" t="s">
        <v>151</v>
      </c>
      <c r="C66" s="28">
        <v>0</v>
      </c>
      <c r="D66" s="28">
        <v>0</v>
      </c>
      <c r="E66" s="28">
        <v>0</v>
      </c>
      <c r="F66" s="28">
        <v>6450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3511</v>
      </c>
      <c r="O66" s="28">
        <v>0</v>
      </c>
      <c r="P66" s="28">
        <v>0</v>
      </c>
    </row>
    <row r="67" spans="1:16" x14ac:dyDescent="0.25">
      <c r="A67" s="6" t="s">
        <v>67</v>
      </c>
      <c r="B67" s="7" t="s">
        <v>18</v>
      </c>
      <c r="C67" s="28">
        <v>0</v>
      </c>
      <c r="D67" s="28">
        <v>478334</v>
      </c>
      <c r="E67" s="28">
        <v>0</v>
      </c>
      <c r="F67" s="28">
        <f>933602+5000</f>
        <v>938602</v>
      </c>
      <c r="G67" s="28">
        <v>0</v>
      </c>
      <c r="H67" s="28">
        <v>29951</v>
      </c>
      <c r="I67" s="28">
        <v>0</v>
      </c>
      <c r="J67" s="28">
        <v>0</v>
      </c>
      <c r="K67" s="28">
        <v>0</v>
      </c>
      <c r="L67" s="28">
        <v>22089</v>
      </c>
      <c r="M67" s="28">
        <f>226424+16520.05</f>
        <v>242944.05</v>
      </c>
      <c r="N67" s="28">
        <v>236967</v>
      </c>
      <c r="O67" s="28">
        <v>0</v>
      </c>
      <c r="P67" s="28">
        <v>0</v>
      </c>
    </row>
    <row r="68" spans="1:16" x14ac:dyDescent="0.25">
      <c r="A68" s="6" t="s">
        <v>79</v>
      </c>
      <c r="B68" s="7" t="s">
        <v>30</v>
      </c>
      <c r="C68" s="28">
        <v>0</v>
      </c>
      <c r="D68" s="28">
        <v>170238</v>
      </c>
      <c r="E68" s="28">
        <v>0</v>
      </c>
      <c r="F68" s="28">
        <v>461968</v>
      </c>
      <c r="G68" s="28">
        <v>0</v>
      </c>
      <c r="H68" s="28">
        <v>11059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68688</v>
      </c>
      <c r="O68" s="28">
        <v>0</v>
      </c>
      <c r="P68" s="28">
        <v>0</v>
      </c>
    </row>
    <row r="69" spans="1:16" x14ac:dyDescent="0.25">
      <c r="A69" s="6" t="s">
        <v>70</v>
      </c>
      <c r="B69" s="7" t="s">
        <v>21</v>
      </c>
      <c r="C69" s="28">
        <v>0</v>
      </c>
      <c r="D69" s="28">
        <v>366826</v>
      </c>
      <c r="E69" s="28">
        <v>0</v>
      </c>
      <c r="F69" s="28">
        <v>818452</v>
      </c>
      <c r="G69" s="28">
        <f>48875.49+347278.92</f>
        <v>396154.41</v>
      </c>
      <c r="H69" s="28">
        <v>18432</v>
      </c>
      <c r="I69" s="28">
        <v>0</v>
      </c>
      <c r="J69" s="28">
        <v>0</v>
      </c>
      <c r="K69" s="28">
        <v>0</v>
      </c>
      <c r="L69" s="28">
        <v>20527</v>
      </c>
      <c r="M69" s="28">
        <v>0</v>
      </c>
      <c r="N69" s="28">
        <v>152254</v>
      </c>
      <c r="O69" s="28">
        <v>0</v>
      </c>
      <c r="P69" s="28">
        <v>0</v>
      </c>
    </row>
    <row r="70" spans="1:16" x14ac:dyDescent="0.25">
      <c r="A70" s="6" t="s">
        <v>81</v>
      </c>
      <c r="B70" s="7" t="s">
        <v>32</v>
      </c>
      <c r="C70" s="28">
        <v>0</v>
      </c>
      <c r="D70" s="28">
        <v>92712</v>
      </c>
      <c r="E70" s="28">
        <v>0</v>
      </c>
      <c r="F70" s="28">
        <v>311659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52842</v>
      </c>
      <c r="O70" s="28">
        <v>0</v>
      </c>
      <c r="P70" s="28">
        <v>0</v>
      </c>
    </row>
    <row r="72" spans="1:16" x14ac:dyDescent="0.25">
      <c r="C72" s="2">
        <f>SUM(C11:C70)</f>
        <v>163389.11000000002</v>
      </c>
      <c r="D72" s="2">
        <f t="shared" ref="D72:N72" si="1">SUM(D11:D70)</f>
        <v>47959341</v>
      </c>
      <c r="E72" s="2">
        <f t="shared" si="1"/>
        <v>493600</v>
      </c>
      <c r="F72" s="2">
        <f t="shared" si="1"/>
        <v>37878803</v>
      </c>
      <c r="G72" s="2">
        <f>SUM(G11:G70)</f>
        <v>4526882.67</v>
      </c>
      <c r="H72" s="2">
        <f t="shared" si="1"/>
        <v>1131705</v>
      </c>
      <c r="I72" s="2">
        <f>SUM(I11:I70)</f>
        <v>159765</v>
      </c>
      <c r="J72" s="2">
        <f>SUM(J11:J70)</f>
        <v>2616424.0300000003</v>
      </c>
      <c r="K72" s="2">
        <f>SUM(K11:K70)</f>
        <v>0</v>
      </c>
      <c r="L72" s="2">
        <f>SUM(L11:L70)</f>
        <v>2285397</v>
      </c>
      <c r="M72" s="2">
        <f>SUM(M11:M70)</f>
        <v>712320.41999999993</v>
      </c>
      <c r="N72" s="2">
        <f t="shared" si="1"/>
        <v>10222028</v>
      </c>
      <c r="O72" s="2">
        <f>SUM(O11:O70)</f>
        <v>0</v>
      </c>
      <c r="P72" s="2">
        <f>SUM(P11:P70)</f>
        <v>0</v>
      </c>
    </row>
    <row r="74" spans="1:16" x14ac:dyDescent="0.25">
      <c r="C74" s="2">
        <f>SUM(C8+C72)</f>
        <v>2186151</v>
      </c>
      <c r="D74" s="2">
        <f t="shared" ref="D74:N74" si="2">SUM(D8+D72)</f>
        <v>48517696</v>
      </c>
      <c r="E74" s="2">
        <f t="shared" si="2"/>
        <v>498308</v>
      </c>
      <c r="F74" s="2">
        <f t="shared" si="2"/>
        <v>43185397</v>
      </c>
      <c r="G74" s="2">
        <f>SUM(G8+G72)</f>
        <v>5496906</v>
      </c>
      <c r="H74" s="2">
        <f t="shared" si="2"/>
        <v>1563332</v>
      </c>
      <c r="I74" s="2">
        <f>SUM(I8+I72)</f>
        <v>213020</v>
      </c>
      <c r="J74" s="2">
        <f>SUM(J8+J72)</f>
        <v>5631912.9800000004</v>
      </c>
      <c r="K74" s="2">
        <f>SUM(K8+K72)</f>
        <v>119305</v>
      </c>
      <c r="L74" s="2">
        <f>SUM(L8+L72)</f>
        <v>2460397</v>
      </c>
      <c r="M74" s="2">
        <f>SUM(M8+M72)</f>
        <v>744842.41999999993</v>
      </c>
      <c r="N74" s="2">
        <f t="shared" si="2"/>
        <v>10582325</v>
      </c>
      <c r="O74" s="2">
        <f>SUM(O8+O72)</f>
        <v>1578135</v>
      </c>
      <c r="P74" s="2">
        <f>SUM(P8+P72)</f>
        <v>3614047</v>
      </c>
    </row>
    <row r="76" spans="1:16" x14ac:dyDescent="0.25">
      <c r="C76" s="2">
        <f>SUM(C1-C74)</f>
        <v>0</v>
      </c>
      <c r="D76" s="2">
        <f t="shared" ref="D76:N76" si="3">SUM(D1-D74)</f>
        <v>0</v>
      </c>
      <c r="E76" s="2">
        <f t="shared" si="3"/>
        <v>0</v>
      </c>
      <c r="F76" s="2">
        <f t="shared" si="3"/>
        <v>0</v>
      </c>
      <c r="G76" s="2">
        <f>SUM(G1-G74)</f>
        <v>0</v>
      </c>
      <c r="H76" s="2">
        <f t="shared" si="3"/>
        <v>0</v>
      </c>
      <c r="I76" s="2">
        <f>SUM(I1-I74)</f>
        <v>0</v>
      </c>
      <c r="J76" s="2">
        <f>SUM(J1-J74)</f>
        <v>1.9999999552965164E-2</v>
      </c>
      <c r="K76" s="2">
        <f>SUM(K1-K74)</f>
        <v>0</v>
      </c>
      <c r="L76" s="2">
        <f>SUM(L1-L74)</f>
        <v>0</v>
      </c>
      <c r="M76" s="2">
        <f>SUM(M1-M74)</f>
        <v>-0.41999999992549419</v>
      </c>
      <c r="N76" s="2">
        <f t="shared" si="3"/>
        <v>0</v>
      </c>
      <c r="O76" s="2">
        <f>SUM(O1-O74)</f>
        <v>0</v>
      </c>
      <c r="P76" s="2">
        <f>SUM(P1-P74)</f>
        <v>0</v>
      </c>
    </row>
    <row r="80" spans="1:16" x14ac:dyDescent="0.25">
      <c r="C80" s="2"/>
    </row>
    <row r="81" spans="5:12" x14ac:dyDescent="0.25">
      <c r="F81" s="26"/>
      <c r="G81" s="26"/>
      <c r="H81" s="26"/>
      <c r="I81" s="26"/>
    </row>
    <row r="82" spans="5:12" x14ac:dyDescent="0.25">
      <c r="E82" s="25"/>
      <c r="F82" s="27"/>
      <c r="G82" s="27"/>
      <c r="H82" s="27"/>
      <c r="I82" s="27"/>
      <c r="J82" s="25"/>
      <c r="K82" s="25"/>
      <c r="L82" s="25"/>
    </row>
    <row r="83" spans="5:12" x14ac:dyDescent="0.25">
      <c r="E83" s="25"/>
      <c r="F83" s="27"/>
      <c r="G83" s="27"/>
      <c r="H83" s="27"/>
      <c r="I83" s="27"/>
      <c r="J83" s="25"/>
      <c r="K83" s="25"/>
      <c r="L83" s="25"/>
    </row>
    <row r="84" spans="5:12" x14ac:dyDescent="0.25">
      <c r="E84" s="25"/>
      <c r="F84" s="27"/>
      <c r="G84" s="27"/>
      <c r="H84" s="27"/>
      <c r="I84" s="27"/>
      <c r="J84" s="25"/>
      <c r="K84" s="25"/>
      <c r="L84" s="25"/>
    </row>
    <row r="85" spans="5:12" x14ac:dyDescent="0.25">
      <c r="E85" s="25"/>
      <c r="F85" s="27"/>
      <c r="G85" s="27"/>
      <c r="H85" s="27"/>
      <c r="I85" s="27"/>
      <c r="J85" s="25"/>
      <c r="K85" s="25"/>
      <c r="L85" s="25"/>
    </row>
    <row r="86" spans="5:12" x14ac:dyDescent="0.25">
      <c r="E86" s="25"/>
      <c r="F86" s="27"/>
      <c r="G86" s="27"/>
      <c r="H86" s="27"/>
      <c r="I86" s="27"/>
      <c r="J86" s="25"/>
      <c r="K86" s="25"/>
      <c r="L86" s="25"/>
    </row>
    <row r="87" spans="5:12" x14ac:dyDescent="0.25">
      <c r="E87" s="25"/>
      <c r="F87" s="27"/>
      <c r="G87" s="27"/>
      <c r="H87" s="27"/>
      <c r="I87" s="27"/>
      <c r="J87" s="25"/>
      <c r="K87" s="25"/>
      <c r="L87" s="25"/>
    </row>
    <row r="88" spans="5:12" x14ac:dyDescent="0.25">
      <c r="E88" s="25"/>
      <c r="F88" s="27"/>
      <c r="G88" s="27"/>
      <c r="H88" s="27"/>
      <c r="I88" s="27"/>
      <c r="J88" s="25"/>
      <c r="K88" s="25"/>
      <c r="L88" s="25"/>
    </row>
    <row r="89" spans="5:12" x14ac:dyDescent="0.25">
      <c r="E89" s="25"/>
      <c r="F89" s="27"/>
      <c r="G89" s="27"/>
      <c r="H89" s="27"/>
      <c r="I89" s="27"/>
      <c r="J89" s="25"/>
      <c r="K89" s="25"/>
      <c r="L89" s="25"/>
    </row>
    <row r="90" spans="5:12" x14ac:dyDescent="0.25">
      <c r="E90" s="25"/>
      <c r="F90" s="27"/>
      <c r="G90" s="27"/>
      <c r="H90" s="27"/>
      <c r="I90" s="27"/>
      <c r="J90" s="25"/>
      <c r="K90" s="25"/>
      <c r="L90" s="25"/>
    </row>
    <row r="91" spans="5:12" x14ac:dyDescent="0.25">
      <c r="E91" s="25"/>
      <c r="F91" s="25"/>
      <c r="G91" s="25"/>
      <c r="H91" s="25"/>
      <c r="I91" s="25"/>
      <c r="J91" s="25"/>
      <c r="K91" s="25"/>
      <c r="L91" s="25"/>
    </row>
    <row r="92" spans="5:12" x14ac:dyDescent="0.25">
      <c r="E92" s="25"/>
      <c r="F92" s="25"/>
      <c r="G92" s="25"/>
      <c r="H92" s="25"/>
      <c r="I92" s="25"/>
      <c r="J92" s="25"/>
      <c r="K92" s="25"/>
      <c r="L92" s="25"/>
    </row>
    <row r="93" spans="5:12" x14ac:dyDescent="0.25">
      <c r="E93" s="25"/>
      <c r="F93" s="25"/>
      <c r="G93" s="25"/>
      <c r="H93" s="25"/>
      <c r="I93" s="25"/>
      <c r="J93" s="25"/>
      <c r="K93" s="25"/>
      <c r="L93" s="25"/>
    </row>
    <row r="94" spans="5:12" x14ac:dyDescent="0.25">
      <c r="E94" s="25"/>
      <c r="F94" s="25"/>
      <c r="G94" s="25"/>
      <c r="H94" s="25"/>
      <c r="I94" s="25"/>
      <c r="J94" s="25"/>
      <c r="K94" s="25"/>
      <c r="L94" s="25"/>
    </row>
    <row r="95" spans="5:12" x14ac:dyDescent="0.25">
      <c r="E95" s="25"/>
    </row>
  </sheetData>
  <printOptions horizontalCentered="1" verticalCentered="1" gridLines="1"/>
  <pageMargins left="0.2" right="0.2" top="0.25" bottom="0.25" header="0.05" footer="0.0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seaFedProgram_x35</vt:lpstr>
      <vt:lpstr>leaFedProgram_x35</vt:lpstr>
      <vt:lpstr>notes</vt:lpstr>
      <vt:lpstr>notes!Print_Area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maride</dc:creator>
  <cp:lastModifiedBy>Gu, Ken</cp:lastModifiedBy>
  <cp:lastPrinted>2017-07-31T16:55:53Z</cp:lastPrinted>
  <dcterms:created xsi:type="dcterms:W3CDTF">2010-06-10T16:03:49Z</dcterms:created>
  <dcterms:modified xsi:type="dcterms:W3CDTF">2017-08-09T12:36:07Z</dcterms:modified>
</cp:coreProperties>
</file>